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8940" tabRatio="816" activeTab="2"/>
  </bookViews>
  <sheets>
    <sheet name="BİLANÇO 31.12.14" sheetId="1" r:id="rId1"/>
    <sheet name="Bilanço Dipnotları 2014 " sheetId="2" r:id="rId2"/>
    <sheet name="K-Z 31.12.14" sheetId="3" r:id="rId3"/>
    <sheet name="BİLANÇO 31.03.15" sheetId="4" r:id="rId4"/>
    <sheet name="Bilanço Dipnotları 2015" sheetId="5" r:id="rId5"/>
    <sheet name="K-Z 31.03.15" sheetId="6" r:id="rId6"/>
  </sheets>
  <definedNames>
    <definedName name="_xlnm.Print_Area" localSheetId="3">'BİLANÇO 31.03.15'!$A$1:$D$31</definedName>
    <definedName name="_xlnm.Print_Area" localSheetId="0">'BİLANÇO 31.12.14'!$A$1:$D$32</definedName>
    <definedName name="_xlnm.Print_Area" localSheetId="5">'K-Z 31.03.15'!$A$1:$D$33</definedName>
    <definedName name="_xlnm.Print_Area" localSheetId="2">'K-Z 31.12.14'!$A$1:$D$33</definedName>
  </definedNames>
  <calcPr fullCalcOnLoad="1"/>
</workbook>
</file>

<file path=xl/sharedStrings.xml><?xml version="1.0" encoding="utf-8"?>
<sst xmlns="http://schemas.openxmlformats.org/spreadsheetml/2006/main" count="285" uniqueCount="152">
  <si>
    <t>AKTİF TOPLAMI</t>
  </si>
  <si>
    <t>PASİF TOPLAMI</t>
  </si>
  <si>
    <t>NAZIM HESAPLAR</t>
  </si>
  <si>
    <t>MİLLİ TAKIMLAR</t>
  </si>
  <si>
    <t>LİGLER</t>
  </si>
  <si>
    <t>ULUSAL ORGANİZASYONLAR</t>
  </si>
  <si>
    <t>ULUSLAR ARASI ORGANİZASYONLAR</t>
  </si>
  <si>
    <t>ALT YAPI ORGANİZASYONLARI</t>
  </si>
  <si>
    <t>KASA</t>
  </si>
  <si>
    <t>BORÇLAR</t>
  </si>
  <si>
    <t>ALINAN ÇEKLER</t>
  </si>
  <si>
    <t>BANKALAR</t>
  </si>
  <si>
    <t>ALACAKLAR</t>
  </si>
  <si>
    <t>ÖDENECEK VERGİ, FON VE PRİMLER</t>
  </si>
  <si>
    <t>DİĞER HAZIR DEĞERLER</t>
  </si>
  <si>
    <t>KAMU KATKISI</t>
  </si>
  <si>
    <t>GENEL YÖNETİM</t>
  </si>
  <si>
    <t>KURULLAR</t>
  </si>
  <si>
    <t>DİĞER</t>
  </si>
  <si>
    <t>GELİR FAZLASI</t>
  </si>
  <si>
    <t>TESİS/İŞLETİM GELİRLERİ</t>
  </si>
  <si>
    <t>GİDER FAZLASI</t>
  </si>
  <si>
    <t>BİRİKMİŞ AMORTİSMANLAR ( - )</t>
  </si>
  <si>
    <t>12 DABO</t>
  </si>
  <si>
    <t>ÖZKAYNAKLAR</t>
  </si>
  <si>
    <t>GELİR-GİDER FARKI</t>
  </si>
  <si>
    <t>KIDEM TAZMİNATI KARŞILIĞI</t>
  </si>
  <si>
    <t>GELİRLER                                   (TL)</t>
  </si>
  <si>
    <t>GİDERLER                                   (TL)</t>
  </si>
  <si>
    <t>YAPILMAKTA OLAN YATIRIMLAR</t>
  </si>
  <si>
    <t>STOKLAR</t>
  </si>
  <si>
    <t>MADDİ DURAN VARLIKLAR</t>
  </si>
  <si>
    <t>MADDİ OLMAYAN DURAN VARLIKLAR</t>
  </si>
  <si>
    <t>VERİLEN DEPOZİTO VE TEMİNATLAR</t>
  </si>
  <si>
    <t>2014 DÜNYA KADINLAR ŞAMPİYONASI</t>
  </si>
  <si>
    <t xml:space="preserve"> </t>
  </si>
  <si>
    <t>DİĞER MUHTELİF BORÇLAR</t>
  </si>
  <si>
    <t>TESİS/İŞLETİM GİDERLERİ (Ankara SS / AİSS)</t>
  </si>
  <si>
    <t>A)</t>
  </si>
  <si>
    <t>ÖDENECEK VERGİ FON VE PRİMLER</t>
  </si>
  <si>
    <t>AKTİFLER</t>
  </si>
  <si>
    <t>B)</t>
  </si>
  <si>
    <t>PASİFLER</t>
  </si>
  <si>
    <t>NAKİT DEĞERLER</t>
  </si>
  <si>
    <t>İGDAŞ'a tesisat güvence bedeli olarak ödenen tutardır.</t>
  </si>
  <si>
    <t>ÖZKAYNAKLAR ve DÖNEM KAR ZARARI</t>
  </si>
  <si>
    <t>MADDİ ve MADDİ OLMAYAN DURAN VARLIKLAR</t>
  </si>
  <si>
    <t>Milli takımlar ve 12 DABO depolarında bulunan malzeme bedellerinden oluşmaktadır. Kullanıldıkça giderlere alınarak tasfiye edilmektedir.</t>
  </si>
  <si>
    <t>Muhtelif sebeplerle bloke hesaba alınan tutarlar ile salon kiralamaları için alınan teminat bedelidir.</t>
  </si>
  <si>
    <t>EĞİTİM VE ALTYAPI HARCAMALARI</t>
  </si>
  <si>
    <t xml:space="preserve">       b) 12 DEV ADAM BASKETBOL OKULLARI</t>
  </si>
  <si>
    <t xml:space="preserve">      a) ERKEKLER</t>
  </si>
  <si>
    <t xml:space="preserve">      b) KADINLAR</t>
  </si>
  <si>
    <t xml:space="preserve">      m) ALL STAR</t>
  </si>
  <si>
    <t xml:space="preserve">      l)   CUMHURBAŞKANLIĞI KUPASI</t>
  </si>
  <si>
    <t xml:space="preserve">      k)  TÜRKİYE KUPASI</t>
  </si>
  <si>
    <t xml:space="preserve">      j)   SİCİL LİSANS</t>
  </si>
  <si>
    <t xml:space="preserve">      i)   FAALİYET GİDERLERİ, REKLAM, SİGORTA VE DİĞER</t>
  </si>
  <si>
    <t xml:space="preserve">      h)  TV YAYIN KULÜP ÖDEMELERİ</t>
  </si>
  <si>
    <t xml:space="preserve">      g)  SALON GÖREVLİLERİ</t>
  </si>
  <si>
    <t xml:space="preserve">      f)   BÖLGESEL LİG KULÜPLERİNE ÖDEMELER</t>
  </si>
  <si>
    <t xml:space="preserve">      e)  İSTATİSTİK</t>
  </si>
  <si>
    <t xml:space="preserve">      d)  LİG KOMİSERİ</t>
  </si>
  <si>
    <t xml:space="preserve">      c)  TEKNİK KOMİSER ve FEDERASYON TEMSİLCİSİ</t>
  </si>
  <si>
    <t xml:space="preserve">      b)  HAKEM</t>
  </si>
  <si>
    <t xml:space="preserve">      a)  GENEL YÖNETİM</t>
  </si>
  <si>
    <t xml:space="preserve">       a) GENEL YÖNETİM</t>
  </si>
  <si>
    <t xml:space="preserve">       b) ERKEKLER</t>
  </si>
  <si>
    <t xml:space="preserve">       c) KADINLAR</t>
  </si>
  <si>
    <t xml:space="preserve">       a) EĞİTİM VE ALTYAPI HARCAMALARI</t>
  </si>
  <si>
    <t xml:space="preserve">       b) TESİS İŞLETME GİDERLERİ</t>
  </si>
  <si>
    <t xml:space="preserve">   TL </t>
  </si>
  <si>
    <t xml:space="preserve">   YP </t>
  </si>
  <si>
    <t xml:space="preserve">   EURO</t>
  </si>
  <si>
    <t xml:space="preserve">   USD</t>
  </si>
  <si>
    <t xml:space="preserve">   Diğer</t>
  </si>
  <si>
    <t xml:space="preserve">   a) Personelden Maaş Avansı Alacakları</t>
  </si>
  <si>
    <t xml:space="preserve">   b) Personelden İş Avansı Alacakları</t>
  </si>
  <si>
    <t xml:space="preserve">   c) Sponsorlardan Alacaklar</t>
  </si>
  <si>
    <t xml:space="preserve">   d) Kulüplerden Alacaklar</t>
  </si>
  <si>
    <t xml:space="preserve">   e) Satıcılardan İş Avansı Alacakları</t>
  </si>
  <si>
    <t xml:space="preserve">   f) Alacak Senetleri</t>
  </si>
  <si>
    <t xml:space="preserve">   g) Diğer Alacaklar </t>
  </si>
  <si>
    <t xml:space="preserve">   ÖZEL MALİYETLER</t>
  </si>
  <si>
    <t xml:space="preserve">   DEMİRBAŞLAR </t>
  </si>
  <si>
    <t>AKTİF KALEMLER                                                   (TL)</t>
  </si>
  <si>
    <t xml:space="preserve"> PASİF KALEMLER                                                 (TL)</t>
  </si>
  <si>
    <t xml:space="preserve">   a) Personele Borçlar</t>
  </si>
  <si>
    <t xml:space="preserve">   b) Satıcılara Borçlar</t>
  </si>
  <si>
    <t xml:space="preserve">   c) Kulüplere Borçlar</t>
  </si>
  <si>
    <t xml:space="preserve">   d) Hakemlere ve Teknik Kom. Borçlar</t>
  </si>
  <si>
    <t xml:space="preserve">   a) Ödenecek Vergiler ve Fonlar</t>
  </si>
  <si>
    <t xml:space="preserve">   b) Ödenecek KDV</t>
  </si>
  <si>
    <t xml:space="preserve">   c) Ödenecek SSK Primleri</t>
  </si>
  <si>
    <t xml:space="preserve">       a) KATILIM PAYI, SAHAYA ÇIKIŞ, DİĞER</t>
  </si>
  <si>
    <t xml:space="preserve">       b) TESCİL, VİZE, KART, LİSANS </t>
  </si>
  <si>
    <t xml:space="preserve">       c) TV YAYIN GELİRİ</t>
  </si>
  <si>
    <t xml:space="preserve">       a) REKLAM GELİRLERİ</t>
  </si>
  <si>
    <t xml:space="preserve">       e) BİLET ve İSTATİSTİK</t>
  </si>
  <si>
    <t xml:space="preserve">        f) DİSİPLİN ve SİCİL LİSANS</t>
  </si>
  <si>
    <t xml:space="preserve">       g) TÜRKİYE KUPASI</t>
  </si>
  <si>
    <t xml:space="preserve">       h) CUMHURBAŞKANLIĞI KUPASI</t>
  </si>
  <si>
    <t xml:space="preserve">       ı)  ALL STAR</t>
  </si>
  <si>
    <t xml:space="preserve">       b) KİRALAMA GELİRLERİ</t>
  </si>
  <si>
    <t xml:space="preserve">   e) Diğer Borçlar</t>
  </si>
  <si>
    <t xml:space="preserve">       c) DİĞER</t>
  </si>
  <si>
    <r>
      <t xml:space="preserve">TÜRKİYE BASKETBOL FEDERASYONU             </t>
    </r>
    <r>
      <rPr>
        <b/>
        <sz val="18"/>
        <color indexed="10"/>
        <rFont val="Century Gothic"/>
        <family val="2"/>
      </rPr>
      <t xml:space="preserve">                            </t>
    </r>
    <r>
      <rPr>
        <b/>
        <sz val="16"/>
        <color indexed="10"/>
        <rFont val="Century Gothic"/>
        <family val="2"/>
      </rPr>
      <t xml:space="preserve">                                                                                   </t>
    </r>
    <r>
      <rPr>
        <b/>
        <sz val="22"/>
        <color indexed="10"/>
        <rFont val="Century Gothic"/>
        <family val="2"/>
      </rPr>
      <t xml:space="preserve">  (31.12.2014) </t>
    </r>
  </si>
  <si>
    <t>31.12.2014 TARİHLİ   BİLANÇO DİPNOTLARI</t>
  </si>
  <si>
    <t xml:space="preserve">     TÜRKİYE BASKETBOL FEDERASYONU                                                                                                                                              (01.01.2014 - 31.12.2014) </t>
  </si>
  <si>
    <r>
      <rPr>
        <b/>
        <sz val="10"/>
        <rFont val="Century Gothic"/>
        <family val="2"/>
      </rPr>
      <t>c) Sponsorlardan Alacaklar:</t>
    </r>
    <r>
      <rPr>
        <sz val="10"/>
        <rFont val="Century Gothic"/>
        <family val="2"/>
      </rPr>
      <t xml:space="preserve"> Tahakkukları yapılan ancak bilanço tarihi itibariyle henüz tahsil edilmemiş 5.679.293,81 TL fatura bedelleridir.</t>
    </r>
  </si>
  <si>
    <r>
      <rPr>
        <b/>
        <sz val="10"/>
        <rFont val="Century Gothic"/>
        <family val="2"/>
      </rPr>
      <t>d) Kulüplerden Alacaklar:</t>
    </r>
    <r>
      <rPr>
        <sz val="10"/>
        <rFont val="Century Gothic"/>
        <family val="2"/>
      </rPr>
      <t xml:space="preserve"> Kulüplerin Tescil, Lisans, FIBA oyuncu bedelleri ve/veya disiplin cezaları dolayısı ile borçlandırıldığı, bilanço tarihi itibariyle henüz tahsil edilmemiş 6.758.983,01 TL'den oluşmaktadır.</t>
    </r>
  </si>
  <si>
    <r>
      <rPr>
        <b/>
        <sz val="10"/>
        <rFont val="Century Gothic"/>
        <family val="2"/>
      </rPr>
      <t>e) Satıcılardan İş Avansı Alacakları:</t>
    </r>
    <r>
      <rPr>
        <sz val="10"/>
        <rFont val="Century Gothic"/>
        <family val="2"/>
      </rPr>
      <t xml:space="preserve"> Yapılan muhtelif işler için satıcılara avans olarak ödenen, iş bitiminde kapatılacak alacaklar olup, 4.760,83 TL bakiye bulunmaktadır.</t>
    </r>
  </si>
  <si>
    <t>Bilanço tarihi itibariyle; 9.666.919,49 TL'lik demirbaş ile 8.922.641,34 TL'lik özel maliyet bedeli ile 1.045.884,53 TL Maddi Olmayan Duran Varlığı ile bunlar için ayrılmış 15.336.792,69 TL'lik amortismandan oluşmaktadır.</t>
  </si>
  <si>
    <r>
      <rPr>
        <b/>
        <sz val="10"/>
        <rFont val="Century Gothic"/>
        <family val="2"/>
      </rPr>
      <t>a) Personele Borçlar:</t>
    </r>
    <r>
      <rPr>
        <sz val="10"/>
        <rFont val="Century Gothic"/>
        <family val="2"/>
      </rPr>
      <t xml:space="preserve"> Bilanço tarihi itibariyle personel harcamalarından doğan, personel alacaklar tutarı 9.753,99 TL'dir.</t>
    </r>
  </si>
  <si>
    <r>
      <rPr>
        <b/>
        <sz val="10"/>
        <rFont val="Century Gothic"/>
        <family val="2"/>
      </rPr>
      <t>e) Diğer Borçlar:</t>
    </r>
    <r>
      <rPr>
        <sz val="10"/>
        <rFont val="Century Gothic"/>
        <family val="2"/>
      </rPr>
      <t xml:space="preserve"> Bunların dışındaki gerçek ve tüzel kişilere bilanço tarihi itibariyle henüz ödenmemiş toplam 353.874,32 TL borç mevcuttur.</t>
    </r>
  </si>
  <si>
    <t>Federasyonun önceki bütçe döneminden devreden 13.725.234,60 TL'lik özkaynağı ile bu dönemde oluşan 3.974.760,22 TL. gelir fazlası bulunmaktadır.</t>
  </si>
  <si>
    <r>
      <t xml:space="preserve">TÜRKİYE BASKETBOL FEDERASYONU             </t>
    </r>
    <r>
      <rPr>
        <b/>
        <sz val="18"/>
        <color indexed="10"/>
        <rFont val="Century Gothic"/>
        <family val="2"/>
      </rPr>
      <t xml:space="preserve">                            </t>
    </r>
    <r>
      <rPr>
        <b/>
        <sz val="16"/>
        <color indexed="10"/>
        <rFont val="Century Gothic"/>
        <family val="2"/>
      </rPr>
      <t xml:space="preserve">                                                                                   </t>
    </r>
    <r>
      <rPr>
        <b/>
        <sz val="22"/>
        <color indexed="10"/>
        <rFont val="Century Gothic"/>
        <family val="2"/>
      </rPr>
      <t xml:space="preserve">  (31.03.2015) </t>
    </r>
  </si>
  <si>
    <r>
      <rPr>
        <b/>
        <sz val="10"/>
        <rFont val="Century Gothic"/>
        <family val="2"/>
      </rPr>
      <t>a-b) Avanslar:</t>
    </r>
    <r>
      <rPr>
        <sz val="10"/>
        <rFont val="Century Gothic"/>
        <family val="2"/>
      </rPr>
      <t xml:space="preserve"> Personel maaş avansı 10.557,25 TL ile turnuva ve kamplar dolayısı ile personelin almış olduğu 128.852,04 TL iş avansından oluşmaktadır. </t>
    </r>
  </si>
  <si>
    <r>
      <rPr>
        <b/>
        <sz val="10"/>
        <rFont val="Century Gothic"/>
        <family val="2"/>
      </rPr>
      <t>d) Kulüplerden Alacaklar:</t>
    </r>
    <r>
      <rPr>
        <sz val="10"/>
        <rFont val="Century Gothic"/>
        <family val="2"/>
      </rPr>
      <t xml:space="preserve"> Kulüplerin Tescil, Lisans, FIBA oyuncu bedelleri ve/veya disiplin cezaları dolayısı ile borçlandırıldığı, bilanço tarihi itibariyle henüz tahsil edilmemiş 4.056.471,66 TL'den oluşmaktadır.</t>
    </r>
  </si>
  <si>
    <r>
      <rPr>
        <b/>
        <sz val="10"/>
        <rFont val="Century Gothic"/>
        <family val="2"/>
      </rPr>
      <t>e) Satıcılardan İş Avansı Alacakları:</t>
    </r>
    <r>
      <rPr>
        <sz val="10"/>
        <rFont val="Century Gothic"/>
        <family val="2"/>
      </rPr>
      <t xml:space="preserve"> Yapılan muhtelif işler için satıcılara avans olarak ödenen, iş bitiminde kapatılacak alacaklar olup, 21.049,10 TL bakiye bulunmaktadır.</t>
    </r>
  </si>
  <si>
    <r>
      <rPr>
        <b/>
        <sz val="10"/>
        <rFont val="Century Gothic"/>
        <family val="2"/>
      </rPr>
      <t>c) Kulüplere Borçlar:</t>
    </r>
    <r>
      <rPr>
        <sz val="10"/>
        <rFont val="Century Gothic"/>
        <family val="2"/>
      </rPr>
      <t xml:space="preserve"> Lig faaliyetleri dolayısıyla, bilanço tarihi itibariyle henüz ödenmemiş 1.041.821,53 TL'lik  kulüp alacağı mevcuttur.</t>
    </r>
  </si>
  <si>
    <r>
      <rPr>
        <b/>
        <sz val="10"/>
        <rFont val="Century Gothic"/>
        <family val="2"/>
      </rPr>
      <t>e) Diğer Borçlar:</t>
    </r>
    <r>
      <rPr>
        <sz val="10"/>
        <rFont val="Century Gothic"/>
        <family val="2"/>
      </rPr>
      <t xml:space="preserve"> Bunların dışındaki gerçek ve tüzel kişilere bilanço tarihi itibariyle henüz ödenmemiş toplam 108.277,28 TL borç mevcuttur.</t>
    </r>
  </si>
  <si>
    <t xml:space="preserve">     TÜRKİYE BASKETBOL FEDERASYONU                                                                                                                                              (01.01.2015 - 31.03.2015) </t>
  </si>
  <si>
    <t>31.03.2015 TARİHLİ   BİLANÇO DİPNOTLARI</t>
  </si>
  <si>
    <t>Kadrolu olarak çalışan personelin mevzuat gereği hesaplanan kıdem tazminatı bedelidir.</t>
  </si>
  <si>
    <t xml:space="preserve">      ı)   FAALİYET GİDERLERİ, REKLAM, SİGORTA VE DİĞER</t>
  </si>
  <si>
    <t xml:space="preserve">      i)   SİCİL LİSANS</t>
  </si>
  <si>
    <t xml:space="preserve">      j)  TÜRKİYE KUPASI</t>
  </si>
  <si>
    <t xml:space="preserve">       d) SPONSORLUK HAKKI GELİRLERİ</t>
  </si>
  <si>
    <t xml:space="preserve">      ı)   SPONSORLUK HAKKI KULÜP ÖDEMELERİ </t>
  </si>
  <si>
    <t xml:space="preserve">       d) SPONSORLUK HAKKI GELİRLERİ </t>
  </si>
  <si>
    <t xml:space="preserve">      h)   SPONSORLUK HAKKI KULÜP ÖDEMELERİ</t>
  </si>
  <si>
    <t>5.213,73 TL'lik kasa bakiyesi ve banka hesaplarımızda TL ve YP olarak bulunan 5.657.015,94 TL  ve Alınan  çekler bakiyesi olarak 233.788,60 TL ile 240.-TL'lik Yurtdışı Çıkış Harç pulundan oluşmaktadır.</t>
  </si>
  <si>
    <t xml:space="preserve">Yapılmakta olan Beykoz İshaklı'daki kamp  harcamasıdır. </t>
  </si>
  <si>
    <r>
      <rPr>
        <b/>
        <sz val="10"/>
        <rFont val="Century Gothic"/>
        <family val="2"/>
      </rPr>
      <t>b) Satıcılara Borçlar:</t>
    </r>
    <r>
      <rPr>
        <sz val="10"/>
        <rFont val="Century Gothic"/>
        <family val="2"/>
      </rPr>
      <t xml:space="preserve"> Federasyon faaliyetleri dolayısıyla yapılan mal ve hizmet alımları karşılığı 1.249.580,12 TL  satıcı alacağı mevcuttur.</t>
    </r>
  </si>
  <si>
    <r>
      <rPr>
        <b/>
        <sz val="10"/>
        <rFont val="Century Gothic"/>
        <family val="2"/>
      </rPr>
      <t>c) Kulüplere Borçlar:</t>
    </r>
    <r>
      <rPr>
        <sz val="10"/>
        <rFont val="Century Gothic"/>
        <family val="2"/>
      </rPr>
      <t xml:space="preserve"> Sponsorluk Hakkı ve Altyapı faaliyetleri dolayısıyla, bilanço tarihi itibariyle henüz ödenmemiş 1.724.256,28 TL'lik  kulüp alacağı mevcuttur.</t>
    </r>
  </si>
  <si>
    <t>Bilanço tarihi itibariyle sorumlu sıfatıyla takip eden ayda ödenecek vergi tutarı 759.993,95 TL, sigorta primi ise 161.397,03 TL.dir.</t>
  </si>
  <si>
    <t>12.790,04 TL'lik kasa bakiyesi ve banka hesaplarımızda TL ve YP olarak bulunan 5.433.787,12 TL  ve Alınan  çekler bakiyesi olarak 59.788,60 TL ile 525.-TL'lik Yurtdışı Çıkış Harç pulundan oluşmaktadır.</t>
  </si>
  <si>
    <t>Yapılmakta olan Beykoz İshaklı'daki kamp  harcamasıdır.</t>
  </si>
  <si>
    <t>Bilanço tarihi itibariyle; 9.784.647,03 TL'lik demirbaş, 8.922.641,34 TL'lik özel maliyet bedeli ile 1.045.884,53 TL Maddi Olmayan Duran Varlığı ve bunlar için ayrılmış 15.717.051,07 TL'lik amortismandan oluşmaktadır.</t>
  </si>
  <si>
    <r>
      <rPr>
        <b/>
        <sz val="10"/>
        <rFont val="Century Gothic"/>
        <family val="2"/>
      </rPr>
      <t>b) Satıcılara Borçlar:</t>
    </r>
    <r>
      <rPr>
        <sz val="10"/>
        <rFont val="Century Gothic"/>
        <family val="2"/>
      </rPr>
      <t xml:space="preserve"> Federasyon faaliyetleri dolayısıyla yapılan mal ve hizmet alımları karşılığı 525.088,87 TL  satıcı alacağı mevcuttur.</t>
    </r>
  </si>
  <si>
    <r>
      <rPr>
        <b/>
        <sz val="10"/>
        <rFont val="Century Gothic"/>
        <family val="2"/>
      </rPr>
      <t>d) Hakem ve Teknik Komiserlere Borçlar:</t>
    </r>
    <r>
      <rPr>
        <sz val="10"/>
        <rFont val="Century Gothic"/>
        <family val="2"/>
      </rPr>
      <t xml:space="preserve"> Bilanço tarihi itibariyle henüz ödenmemiş 77.260,52 TL alacak bakiyesi mevcuttur.</t>
    </r>
  </si>
  <si>
    <r>
      <rPr>
        <b/>
        <sz val="10"/>
        <rFont val="Century Gothic"/>
        <family val="2"/>
      </rPr>
      <t>d) Hakem ve Teknik Komiserlere Borçlar:</t>
    </r>
    <r>
      <rPr>
        <sz val="10"/>
        <rFont val="Century Gothic"/>
        <family val="2"/>
      </rPr>
      <t xml:space="preserve"> Bilanço tarihi itibariyle henüz ödenmemiş 396.880,31 TL alacak bakiyesi mevcuttur.</t>
    </r>
  </si>
  <si>
    <t xml:space="preserve">      k) ALL STAR</t>
  </si>
  <si>
    <t>&lt;&lt;</t>
  </si>
  <si>
    <r>
      <rPr>
        <b/>
        <sz val="10"/>
        <rFont val="Century Gothic"/>
        <family val="2"/>
      </rPr>
      <t>c) Sponsorlardan Alacaklar:</t>
    </r>
    <r>
      <rPr>
        <sz val="10"/>
        <rFont val="Century Gothic"/>
        <family val="2"/>
      </rPr>
      <t xml:space="preserve"> Tahakkukları yapılan ancak bilanço tarihi itibariyle henüz tahsil edilmemiş 5.129.883,88 TL fatura bedelleridir.</t>
    </r>
  </si>
  <si>
    <t>Bilanço tarihi itibariyle sorumlu sıfatıyla takip eden ayda ödenecek vergi tutar 1.454.439,74 TL, sigorta primi ise 181.598,46 TL.dir.</t>
  </si>
  <si>
    <r>
      <rPr>
        <b/>
        <sz val="10"/>
        <rFont val="Century Gothic"/>
        <family val="2"/>
      </rPr>
      <t>a-b) Avanslar:</t>
    </r>
    <r>
      <rPr>
        <sz val="10"/>
        <rFont val="Century Gothic"/>
        <family val="2"/>
      </rPr>
      <t xml:space="preserve"> Personel maaş avansı 538,- TL ile turnuva ve kamplar dolayısı ile personelin almış olduğu 148.559,74 TL iş avansından oluşmaktadır. </t>
    </r>
  </si>
  <si>
    <r>
      <rPr>
        <b/>
        <sz val="10"/>
        <rFont val="Century Gothic"/>
        <family val="2"/>
      </rPr>
      <t>f) Alacak Senetleri ve Diğer Alacaklar:</t>
    </r>
    <r>
      <rPr>
        <sz val="10"/>
        <rFont val="Century Gothic"/>
        <family val="2"/>
      </rPr>
      <t xml:space="preserve"> Muhtelif faaliyetlerden kaynaklanan  alacaklar ile FIBA nezdinde 2014 Kadınlar Dünya Şamp. için teminat olarak tutulan  alacaklarımızdan oluşmakta olup, toplam tutarı 2.603.488,53 TL'dir.</t>
    </r>
  </si>
  <si>
    <r>
      <rPr>
        <b/>
        <sz val="10"/>
        <rFont val="Century Gothic"/>
        <family val="2"/>
      </rPr>
      <t>f) Alacak Senetleri ve  Diğer Alacaklar:</t>
    </r>
    <r>
      <rPr>
        <sz val="10"/>
        <rFont val="Century Gothic"/>
        <family val="2"/>
      </rPr>
      <t xml:space="preserve"> Muhtelif faaliyetlerden kaynaklanan  alacaklar ile FIBA nezdinde 2014 Kadınlar Dünya Şampiyonası için teminat olarak tutulan alacaklarımızdan oluşmakta olup, toplam tutarı 3.877.587,42 TL'dir.</t>
    </r>
  </si>
  <si>
    <t>Federasyonun önceki bütçe döneminden devreden 17.699.994,82 TL'lik özkaynağı ile bu dönemde oluşan 1.214.724,01 TL. gider fazlası bulunmaktadır.</t>
  </si>
  <si>
    <r>
      <rPr>
        <b/>
        <sz val="10"/>
        <rFont val="Century Gothic"/>
        <family val="2"/>
      </rPr>
      <t>a) Personele Borçlar:</t>
    </r>
    <r>
      <rPr>
        <sz val="10"/>
        <rFont val="Century Gothic"/>
        <family val="2"/>
      </rPr>
      <t xml:space="preserve"> Bilanço tarihi itibariyle personel harcamalarından doğan, personel alacakları tutarı 2.310,49 TL'dir.</t>
    </r>
  </si>
</sst>
</file>

<file path=xl/styles.xml><?xml version="1.0" encoding="utf-8"?>
<styleSheet xmlns="http://schemas.openxmlformats.org/spreadsheetml/2006/main">
  <numFmts count="6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##,##0.00"/>
    <numFmt numFmtId="181" formatCode="#,##0;[Red]\-#,##0"/>
    <numFmt numFmtId="182" formatCode="#,##0.000"/>
    <numFmt numFmtId="183" formatCode="#,##0.0000"/>
    <numFmt numFmtId="184" formatCode="#,##0.00;[Red]#,##0.00"/>
    <numFmt numFmtId="185" formatCode="0.00000"/>
    <numFmt numFmtId="186" formatCode="0.0000"/>
    <numFmt numFmtId="187" formatCode="0.000"/>
    <numFmt numFmtId="188" formatCode="0.0%"/>
    <numFmt numFmtId="189" formatCode="000"/>
    <numFmt numFmtId="190" formatCode="00"/>
    <numFmt numFmtId="191" formatCode="#,##0.0"/>
    <numFmt numFmtId="192" formatCode="[$-41F]dd\ mmmm\ yyyy\ dddd"/>
    <numFmt numFmtId="193" formatCode="dd/mm/yyyy;@"/>
    <numFmt numFmtId="194" formatCode="000.00"/>
    <numFmt numFmtId="195" formatCode="00,000,000.00"/>
    <numFmt numFmtId="196" formatCode="000,000.00"/>
    <numFmt numFmtId="197" formatCode="00,000.00"/>
    <numFmt numFmtId="198" formatCode="0,000.00"/>
    <numFmt numFmtId="199" formatCode="0,000,000.00"/>
    <numFmt numFmtId="200" formatCode="00.00"/>
    <numFmt numFmtId="201" formatCode="000,000,000.00"/>
    <numFmt numFmtId="202" formatCode="_(* #,##0.00_);_(* \(#,##0.00\);_(* &quot;-&quot;??_);_(@_)"/>
    <numFmt numFmtId="203" formatCode="00.000"/>
    <numFmt numFmtId="204" formatCode="#,##0.00\ [$TL-41F]"/>
    <numFmt numFmtId="205" formatCode="#,##0.00\ [$EUR]"/>
    <numFmt numFmtId="206" formatCode="#,##0.00\ [$USD]"/>
    <numFmt numFmtId="207" formatCode="#,##0.00_ ;[Red]\-#,##0.00\ "/>
    <numFmt numFmtId="208" formatCode="0.000%"/>
    <numFmt numFmtId="209" formatCode="0.0000%"/>
    <numFmt numFmtId="210" formatCode="#,##0\ [$TL-41F]"/>
    <numFmt numFmtId="211" formatCode="[$-41F]mmmm\ yy;@"/>
    <numFmt numFmtId="212" formatCode="00,000"/>
    <numFmt numFmtId="213" formatCode="0,000,000"/>
    <numFmt numFmtId="214" formatCode="000,000,000,000"/>
    <numFmt numFmtId="215" formatCode="mmmm;@"/>
    <numFmt numFmtId="216" formatCode="#,##0.00000"/>
  </numFmts>
  <fonts count="69">
    <font>
      <sz val="10"/>
      <name val="Arial Tur"/>
      <family val="0"/>
    </font>
    <font>
      <sz val="8"/>
      <name val="Arial Tur"/>
      <family val="0"/>
    </font>
    <font>
      <b/>
      <sz val="12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sz val="13"/>
      <name val="Century Gothic"/>
      <family val="2"/>
    </font>
    <font>
      <b/>
      <sz val="10"/>
      <name val="Century Gothic"/>
      <family val="2"/>
    </font>
    <font>
      <b/>
      <sz val="16"/>
      <color indexed="10"/>
      <name val="Century Gothic"/>
      <family val="2"/>
    </font>
    <font>
      <b/>
      <sz val="18"/>
      <color indexed="10"/>
      <name val="Century Gothic"/>
      <family val="2"/>
    </font>
    <font>
      <b/>
      <sz val="22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12"/>
      <color indexed="10"/>
      <name val="Century Gothic"/>
      <family val="2"/>
    </font>
    <font>
      <b/>
      <sz val="22"/>
      <color indexed="10"/>
      <name val="Cocon Offc Pro Light"/>
      <family val="2"/>
    </font>
    <font>
      <b/>
      <sz val="14"/>
      <color indexed="60"/>
      <name val="Century Gothic"/>
      <family val="2"/>
    </font>
    <font>
      <sz val="16"/>
      <color indexed="10"/>
      <name val="Century Gothic"/>
      <family val="2"/>
    </font>
    <font>
      <sz val="16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12"/>
      <color rgb="FFFF0000"/>
      <name val="Century Gothic"/>
      <family val="2"/>
    </font>
    <font>
      <b/>
      <sz val="22"/>
      <color rgb="FFFF0000"/>
      <name val="Cocon Offc Pro Light"/>
      <family val="2"/>
    </font>
    <font>
      <b/>
      <sz val="14"/>
      <color rgb="FFC00000"/>
      <name val="Century Gothic"/>
      <family val="2"/>
    </font>
    <font>
      <sz val="16"/>
      <color rgb="FFFF0000"/>
      <name val="Century Gothic"/>
      <family val="2"/>
    </font>
    <font>
      <b/>
      <sz val="16"/>
      <color rgb="FFFF0000"/>
      <name val="Century Gothic"/>
      <family val="2"/>
    </font>
    <font>
      <sz val="16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medium"/>
    </border>
    <border>
      <left style="hair">
        <color theme="0"/>
      </left>
      <right style="hair">
        <color theme="0"/>
      </right>
      <top style="medium"/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medium"/>
      <bottom>
        <color indexed="63"/>
      </bottom>
    </border>
    <border>
      <left style="medium"/>
      <right style="hair">
        <color theme="0"/>
      </right>
      <top style="medium"/>
      <bottom style="hair">
        <color theme="0"/>
      </bottom>
    </border>
    <border>
      <left style="medium"/>
      <right style="hair">
        <color theme="0"/>
      </right>
      <top style="hair">
        <color theme="0"/>
      </top>
      <bottom style="hair">
        <color theme="0"/>
      </bottom>
    </border>
    <border>
      <left style="medium"/>
      <right style="hair">
        <color theme="0"/>
      </right>
      <top style="hair">
        <color theme="0"/>
      </top>
      <bottom style="medium"/>
    </border>
    <border>
      <left style="hair">
        <color theme="0"/>
      </left>
      <right style="medium">
        <color theme="1"/>
      </right>
      <top style="medium"/>
      <bottom style="hair">
        <color theme="0"/>
      </bottom>
    </border>
    <border>
      <left style="hair">
        <color theme="0"/>
      </left>
      <right style="medium"/>
      <top style="medium"/>
      <bottom style="hair">
        <color theme="0"/>
      </bottom>
    </border>
    <border>
      <left style="hair">
        <color theme="0"/>
      </left>
      <right style="medium"/>
      <top style="hair">
        <color theme="0"/>
      </top>
      <bottom style="hair">
        <color theme="0"/>
      </bottom>
    </border>
    <border>
      <left style="hair">
        <color theme="0"/>
      </left>
      <right style="medium"/>
      <top style="hair">
        <color theme="0"/>
      </top>
      <bottom style="medium"/>
    </border>
    <border>
      <left>
        <color indexed="63"/>
      </left>
      <right style="hair">
        <color theme="0"/>
      </right>
      <top style="hair">
        <color theme="0"/>
      </top>
      <bottom style="medium"/>
    </border>
    <border>
      <left style="medium"/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>
        <color indexed="63"/>
      </right>
      <top style="medium"/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medium"/>
    </border>
    <border>
      <left style="medium"/>
      <right style="medium">
        <color theme="0"/>
      </right>
      <top style="medium"/>
      <bottom style="hair">
        <color theme="0"/>
      </bottom>
    </border>
    <border>
      <left style="medium">
        <color theme="0"/>
      </left>
      <right style="hair">
        <color theme="0"/>
      </right>
      <top style="medium"/>
      <bottom style="hair">
        <color theme="0"/>
      </bottom>
    </border>
    <border>
      <left style="medium"/>
      <right style="medium">
        <color theme="0"/>
      </right>
      <top style="hair">
        <color theme="0"/>
      </top>
      <bottom style="hair">
        <color theme="0"/>
      </bottom>
    </border>
    <border>
      <left style="medium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medium"/>
      <right style="medium">
        <color theme="0"/>
      </right>
      <top style="hair">
        <color theme="0"/>
      </top>
      <bottom style="medium"/>
    </border>
    <border>
      <left style="medium">
        <color theme="0"/>
      </left>
      <right style="hair">
        <color theme="0"/>
      </right>
      <top style="hair">
        <color theme="0"/>
      </top>
      <bottom style="medium"/>
    </border>
    <border>
      <left>
        <color indexed="63"/>
      </left>
      <right style="hair">
        <color theme="0"/>
      </right>
      <top style="medium"/>
      <bottom style="hair">
        <color theme="0"/>
      </bottom>
    </border>
    <border diagonalDown="1">
      <left style="hair">
        <color theme="0"/>
      </left>
      <right style="medium"/>
      <top style="hair">
        <color theme="0"/>
      </top>
      <bottom style="medium"/>
      <diagonal style="hair">
        <color theme="0"/>
      </diagonal>
    </border>
    <border>
      <left style="medium"/>
      <right style="medium">
        <color theme="0"/>
      </right>
      <top style="hair">
        <color theme="0"/>
      </top>
      <bottom>
        <color indexed="63"/>
      </bottom>
    </border>
    <border>
      <left style="medium">
        <color theme="0"/>
      </left>
      <right style="hair">
        <color theme="0"/>
      </right>
      <top style="hair">
        <color theme="0"/>
      </top>
      <bottom>
        <color indexed="63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" fontId="5" fillId="6" borderId="0" xfId="0" applyNumberFormat="1" applyFont="1" applyFill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wrapText="1"/>
    </xf>
    <xf numFmtId="0" fontId="60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left"/>
    </xf>
    <xf numFmtId="0" fontId="61" fillId="0" borderId="13" xfId="0" applyFont="1" applyFill="1" applyBorder="1" applyAlignment="1">
      <alignment/>
    </xf>
    <xf numFmtId="4" fontId="60" fillId="0" borderId="13" xfId="0" applyNumberFormat="1" applyFont="1" applyFill="1" applyBorder="1" applyAlignment="1">
      <alignment/>
    </xf>
    <xf numFmtId="4" fontId="61" fillId="0" borderId="13" xfId="0" applyNumberFormat="1" applyFont="1" applyFill="1" applyBorder="1" applyAlignment="1">
      <alignment/>
    </xf>
    <xf numFmtId="4" fontId="62" fillId="0" borderId="13" xfId="0" applyNumberFormat="1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3" xfId="0" applyFont="1" applyFill="1" applyBorder="1" applyAlignment="1">
      <alignment wrapText="1"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13" xfId="0" applyFont="1" applyFill="1" applyBorder="1" applyAlignment="1">
      <alignment horizontal="justify" wrapText="1"/>
    </xf>
    <xf numFmtId="0" fontId="61" fillId="0" borderId="13" xfId="0" applyFont="1" applyFill="1" applyBorder="1" applyAlignment="1">
      <alignment/>
    </xf>
    <xf numFmtId="0" fontId="61" fillId="0" borderId="13" xfId="0" applyFont="1" applyFill="1" applyBorder="1" applyAlignment="1">
      <alignment wrapText="1"/>
    </xf>
    <xf numFmtId="4" fontId="6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60" fillId="33" borderId="11" xfId="0" applyFont="1" applyFill="1" applyBorder="1" applyAlignment="1">
      <alignment horizontal="left" vertical="center" wrapText="1"/>
    </xf>
    <xf numFmtId="4" fontId="60" fillId="33" borderId="21" xfId="0" applyNumberFormat="1" applyFont="1" applyFill="1" applyBorder="1" applyAlignment="1">
      <alignment horizontal="right" vertical="center" wrapText="1"/>
    </xf>
    <xf numFmtId="0" fontId="60" fillId="33" borderId="22" xfId="0" applyFont="1" applyFill="1" applyBorder="1" applyAlignment="1">
      <alignment horizontal="left" vertical="center" wrapText="1"/>
    </xf>
    <xf numFmtId="4" fontId="60" fillId="33" borderId="11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4" fontId="2" fillId="0" borderId="20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4" fontId="6" fillId="0" borderId="31" xfId="0" applyNumberFormat="1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4" fontId="3" fillId="33" borderId="35" xfId="0" applyNumberFormat="1" applyFont="1" applyFill="1" applyBorder="1" applyAlignment="1">
      <alignment horizontal="right" vertical="center" wrapText="1"/>
    </xf>
    <xf numFmtId="4" fontId="61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36" xfId="0" applyFont="1" applyBorder="1" applyAlignment="1">
      <alignment/>
    </xf>
    <xf numFmtId="4" fontId="2" fillId="0" borderId="37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3" borderId="21" xfId="0" applyFont="1" applyFill="1" applyBorder="1" applyAlignment="1">
      <alignment horizontal="left" vertical="center" wrapText="1"/>
    </xf>
    <xf numFmtId="0" fontId="65" fillId="33" borderId="22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/>
    </xf>
    <xf numFmtId="3" fontId="67" fillId="0" borderId="13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zoomScalePageLayoutView="0" workbookViewId="0" topLeftCell="A1">
      <selection activeCell="B30" sqref="B30"/>
    </sheetView>
  </sheetViews>
  <sheetFormatPr defaultColWidth="9.00390625" defaultRowHeight="12.75"/>
  <cols>
    <col min="1" max="1" width="60.75390625" style="1" customWidth="1"/>
    <col min="2" max="2" width="20.75390625" style="1" customWidth="1"/>
    <col min="3" max="3" width="60.75390625" style="1" customWidth="1"/>
    <col min="4" max="4" width="20.75390625" style="1" customWidth="1"/>
    <col min="5" max="16384" width="9.125" style="1" customWidth="1"/>
  </cols>
  <sheetData>
    <row r="1" spans="1:4" ht="60" customHeight="1">
      <c r="A1" s="98" t="s">
        <v>106</v>
      </c>
      <c r="B1" s="99"/>
      <c r="C1" s="99"/>
      <c r="D1" s="100"/>
    </row>
    <row r="2" spans="1:4" s="2" customFormat="1" ht="18.75" thickBot="1">
      <c r="A2" s="101" t="s">
        <v>85</v>
      </c>
      <c r="B2" s="102"/>
      <c r="C2" s="103" t="s">
        <v>86</v>
      </c>
      <c r="D2" s="101"/>
    </row>
    <row r="3" spans="1:4" s="3" customFormat="1" ht="17.25">
      <c r="A3" s="86" t="s">
        <v>8</v>
      </c>
      <c r="B3" s="74">
        <v>5213.73</v>
      </c>
      <c r="C3" s="78" t="s">
        <v>9</v>
      </c>
      <c r="D3" s="79">
        <v>3734345.02</v>
      </c>
    </row>
    <row r="4" spans="1:4" ht="16.5">
      <c r="A4" s="87" t="s">
        <v>71</v>
      </c>
      <c r="B4" s="75">
        <v>2395.03</v>
      </c>
      <c r="C4" s="80" t="s">
        <v>87</v>
      </c>
      <c r="D4" s="81">
        <v>9753.99</v>
      </c>
    </row>
    <row r="5" spans="1:4" ht="16.5">
      <c r="A5" s="87" t="s">
        <v>72</v>
      </c>
      <c r="B5" s="75">
        <v>2818.7</v>
      </c>
      <c r="C5" s="80" t="s">
        <v>88</v>
      </c>
      <c r="D5" s="81">
        <v>1249580.12</v>
      </c>
    </row>
    <row r="6" spans="1:4" ht="16.5" customHeight="1">
      <c r="A6" s="88" t="s">
        <v>10</v>
      </c>
      <c r="B6" s="76">
        <v>233788.6</v>
      </c>
      <c r="C6" s="80" t="s">
        <v>89</v>
      </c>
      <c r="D6" s="81">
        <v>1724256.28</v>
      </c>
    </row>
    <row r="7" spans="1:4" ht="16.5">
      <c r="A7" s="88" t="s">
        <v>11</v>
      </c>
      <c r="B7" s="76">
        <v>5657015.94</v>
      </c>
      <c r="C7" s="80" t="s">
        <v>90</v>
      </c>
      <c r="D7" s="81">
        <v>396880.31</v>
      </c>
    </row>
    <row r="8" spans="1:4" ht="16.5">
      <c r="A8" s="87" t="s">
        <v>71</v>
      </c>
      <c r="B8" s="75">
        <v>4495189.85</v>
      </c>
      <c r="C8" s="80" t="s">
        <v>104</v>
      </c>
      <c r="D8" s="81">
        <v>353874.32</v>
      </c>
    </row>
    <row r="9" spans="1:4" ht="16.5">
      <c r="A9" s="87" t="s">
        <v>73</v>
      </c>
      <c r="B9" s="75">
        <v>1154459.23</v>
      </c>
      <c r="C9" s="82"/>
      <c r="D9" s="83"/>
    </row>
    <row r="10" spans="1:4" ht="16.5">
      <c r="A10" s="87" t="s">
        <v>74</v>
      </c>
      <c r="B10" s="75">
        <v>6173.61</v>
      </c>
      <c r="C10" s="82" t="s">
        <v>36</v>
      </c>
      <c r="D10" s="83">
        <v>2808528.97</v>
      </c>
    </row>
    <row r="11" spans="1:4" ht="16.5">
      <c r="A11" s="87" t="s">
        <v>75</v>
      </c>
      <c r="B11" s="75">
        <v>1193.25</v>
      </c>
      <c r="C11" s="80" t="s">
        <v>71</v>
      </c>
      <c r="D11" s="81">
        <v>2808528.978</v>
      </c>
    </row>
    <row r="12" spans="1:4" ht="16.5">
      <c r="A12" s="88" t="s">
        <v>14</v>
      </c>
      <c r="B12" s="76">
        <v>240</v>
      </c>
      <c r="C12" s="80"/>
      <c r="D12" s="81"/>
    </row>
    <row r="13" spans="1:4" ht="16.5">
      <c r="A13" s="88" t="s">
        <v>12</v>
      </c>
      <c r="B13" s="76">
        <v>15195623.92</v>
      </c>
      <c r="C13" s="80"/>
      <c r="D13" s="81"/>
    </row>
    <row r="14" spans="1:4" ht="16.5">
      <c r="A14" s="87" t="s">
        <v>76</v>
      </c>
      <c r="B14" s="75">
        <v>538</v>
      </c>
      <c r="C14" s="82" t="s">
        <v>26</v>
      </c>
      <c r="D14" s="83">
        <v>1275104.7</v>
      </c>
    </row>
    <row r="15" spans="1:4" ht="16.5">
      <c r="A15" s="87" t="s">
        <v>77</v>
      </c>
      <c r="B15" s="75">
        <v>148559.74</v>
      </c>
      <c r="C15" s="82" t="s">
        <v>13</v>
      </c>
      <c r="D15" s="83">
        <v>921390.98</v>
      </c>
    </row>
    <row r="16" spans="1:4" ht="16.5">
      <c r="A16" s="87" t="s">
        <v>78</v>
      </c>
      <c r="B16" s="75">
        <v>5679293.81</v>
      </c>
      <c r="C16" s="80" t="s">
        <v>91</v>
      </c>
      <c r="D16" s="81">
        <v>221643.97</v>
      </c>
    </row>
    <row r="17" spans="1:4" ht="16.5">
      <c r="A17" s="87" t="s">
        <v>79</v>
      </c>
      <c r="B17" s="75">
        <v>6758983.01</v>
      </c>
      <c r="C17" s="80" t="s">
        <v>92</v>
      </c>
      <c r="D17" s="81">
        <v>538349.98</v>
      </c>
    </row>
    <row r="18" spans="1:4" ht="16.5">
      <c r="A18" s="87" t="s">
        <v>80</v>
      </c>
      <c r="B18" s="75">
        <v>4760.83</v>
      </c>
      <c r="C18" s="80" t="s">
        <v>93</v>
      </c>
      <c r="D18" s="81">
        <v>161397.03</v>
      </c>
    </row>
    <row r="19" spans="1:4" ht="16.5">
      <c r="A19" s="87" t="s">
        <v>81</v>
      </c>
      <c r="B19" s="75">
        <v>711339.5</v>
      </c>
      <c r="C19" s="82" t="s">
        <v>24</v>
      </c>
      <c r="D19" s="83">
        <v>13725234.600000001</v>
      </c>
    </row>
    <row r="20" spans="1:4" ht="16.5">
      <c r="A20" s="87" t="s">
        <v>82</v>
      </c>
      <c r="B20" s="75">
        <v>1892149.0299999998</v>
      </c>
      <c r="C20" s="82" t="s">
        <v>25</v>
      </c>
      <c r="D20" s="83">
        <v>3974760.219999999</v>
      </c>
    </row>
    <row r="21" spans="1:4" ht="15.75">
      <c r="A21" s="88" t="s">
        <v>30</v>
      </c>
      <c r="B21" s="76">
        <v>218006.69</v>
      </c>
      <c r="C21" s="82"/>
      <c r="D21" s="83"/>
    </row>
    <row r="22" spans="1:4" ht="15.75">
      <c r="A22" s="88" t="s">
        <v>33</v>
      </c>
      <c r="B22" s="76">
        <v>1754.65</v>
      </c>
      <c r="C22" s="82"/>
      <c r="D22" s="83"/>
    </row>
    <row r="23" spans="1:4" ht="15.75">
      <c r="A23" s="88"/>
      <c r="B23" s="76"/>
      <c r="C23" s="82"/>
      <c r="D23" s="83"/>
    </row>
    <row r="24" spans="1:4" ht="16.5" customHeight="1">
      <c r="A24" s="88" t="s">
        <v>29</v>
      </c>
      <c r="B24" s="76">
        <v>829068.29</v>
      </c>
      <c r="C24" s="82"/>
      <c r="D24" s="83"/>
    </row>
    <row r="25" spans="1:4" ht="15.75">
      <c r="A25" s="88" t="s">
        <v>31</v>
      </c>
      <c r="B25" s="76">
        <v>18589560.83</v>
      </c>
      <c r="C25" s="82"/>
      <c r="D25" s="83"/>
    </row>
    <row r="26" spans="1:4" ht="16.5">
      <c r="A26" s="87" t="s">
        <v>84</v>
      </c>
      <c r="B26" s="75">
        <v>9666919.49</v>
      </c>
      <c r="C26" s="82"/>
      <c r="D26" s="83"/>
    </row>
    <row r="27" spans="1:4" ht="16.5">
      <c r="A27" s="87" t="s">
        <v>83</v>
      </c>
      <c r="B27" s="75">
        <v>8922641.34</v>
      </c>
      <c r="C27" s="82"/>
      <c r="D27" s="83"/>
    </row>
    <row r="28" spans="1:4" ht="15.75">
      <c r="A28" s="88" t="s">
        <v>32</v>
      </c>
      <c r="B28" s="76">
        <v>1045884.53</v>
      </c>
      <c r="C28" s="82"/>
      <c r="D28" s="83"/>
    </row>
    <row r="29" spans="1:4" ht="15.75">
      <c r="A29" s="88" t="s">
        <v>22</v>
      </c>
      <c r="B29" s="76">
        <v>15336792.69</v>
      </c>
      <c r="C29" s="82"/>
      <c r="D29" s="83"/>
    </row>
    <row r="30" spans="1:4" s="5" customFormat="1" ht="17.25" customHeight="1" thickBot="1">
      <c r="A30" s="89"/>
      <c r="B30" s="77"/>
      <c r="C30" s="84"/>
      <c r="D30" s="85"/>
    </row>
    <row r="31" spans="1:4" ht="18">
      <c r="A31" s="67" t="s">
        <v>0</v>
      </c>
      <c r="B31" s="68">
        <f>+B3+B6+B7+B12+B13+B21+B22+B24+B25+B28-B29</f>
        <v>26439364.490000002</v>
      </c>
      <c r="C31" s="72" t="s">
        <v>1</v>
      </c>
      <c r="D31" s="73">
        <f>+D3+D10+D14+D15+D19+D20</f>
        <v>26439364.490000002</v>
      </c>
    </row>
    <row r="32" spans="1:4" ht="16.5">
      <c r="A32" s="69" t="s">
        <v>2</v>
      </c>
      <c r="B32" s="66">
        <v>2208255.54</v>
      </c>
      <c r="C32" s="70" t="s">
        <v>2</v>
      </c>
      <c r="D32" s="71">
        <v>2208255.54</v>
      </c>
    </row>
    <row r="33" spans="2:4" ht="13.5">
      <c r="B33" s="4"/>
      <c r="C33" s="4"/>
      <c r="D33" s="4"/>
    </row>
    <row r="34" spans="1:4" s="6" customFormat="1" ht="16.5">
      <c r="A34" s="1"/>
      <c r="B34" s="4"/>
      <c r="C34" s="4"/>
      <c r="D34" s="4"/>
    </row>
    <row r="35" spans="2:4" ht="13.5">
      <c r="B35" s="4"/>
      <c r="C35" s="4"/>
      <c r="D35" s="4"/>
    </row>
    <row r="36" spans="1:4" s="3" customFormat="1" ht="17.25">
      <c r="A36" s="1"/>
      <c r="B36" s="4"/>
      <c r="C36" s="4"/>
      <c r="D36" s="4"/>
    </row>
  </sheetData>
  <sheetProtection/>
  <mergeCells count="3">
    <mergeCell ref="A1:D1"/>
    <mergeCell ref="A2:B2"/>
    <mergeCell ref="C2:D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B1">
      <selection activeCell="B11" sqref="B11"/>
    </sheetView>
  </sheetViews>
  <sheetFormatPr defaultColWidth="9.00390625" defaultRowHeight="12.75"/>
  <cols>
    <col min="1" max="1" width="3.875" style="38" bestFit="1" customWidth="1"/>
    <col min="2" max="2" width="74.75390625" style="1" customWidth="1"/>
    <col min="3" max="3" width="16.00390625" style="34" bestFit="1" customWidth="1"/>
    <col min="4" max="4" width="3.875" style="35" customWidth="1"/>
    <col min="5" max="5" width="74.75390625" style="1" customWidth="1"/>
    <col min="6" max="6" width="16.00390625" style="38" bestFit="1" customWidth="1"/>
    <col min="7" max="16384" width="9.125" style="1" customWidth="1"/>
  </cols>
  <sheetData>
    <row r="1" spans="1:6" ht="19.5">
      <c r="A1" s="104" t="s">
        <v>107</v>
      </c>
      <c r="B1" s="104"/>
      <c r="C1" s="104"/>
      <c r="D1" s="104"/>
      <c r="E1" s="104"/>
      <c r="F1" s="104"/>
    </row>
    <row r="2" spans="1:6" s="3" customFormat="1" ht="17.25">
      <c r="A2" s="26" t="s">
        <v>38</v>
      </c>
      <c r="B2" s="27" t="s">
        <v>40</v>
      </c>
      <c r="C2" s="29">
        <v>26439364.49</v>
      </c>
      <c r="D2" s="26" t="s">
        <v>41</v>
      </c>
      <c r="E2" s="27" t="s">
        <v>42</v>
      </c>
      <c r="F2" s="29">
        <v>26439364.49</v>
      </c>
    </row>
    <row r="3" spans="1:6" ht="13.5">
      <c r="A3" s="28">
        <v>1</v>
      </c>
      <c r="B3" s="28" t="s">
        <v>43</v>
      </c>
      <c r="C3" s="30">
        <v>5896258.2700000005</v>
      </c>
      <c r="D3" s="28">
        <v>1</v>
      </c>
      <c r="E3" s="28" t="s">
        <v>9</v>
      </c>
      <c r="F3" s="30">
        <v>3734345.02</v>
      </c>
    </row>
    <row r="4" spans="1:6" ht="40.5">
      <c r="A4" s="28"/>
      <c r="B4" s="22" t="s">
        <v>132</v>
      </c>
      <c r="C4" s="31"/>
      <c r="D4" s="32"/>
      <c r="E4" s="23" t="s">
        <v>113</v>
      </c>
      <c r="F4" s="30"/>
    </row>
    <row r="5" spans="1:6" ht="27">
      <c r="A5" s="28"/>
      <c r="B5" s="21"/>
      <c r="C5" s="31"/>
      <c r="D5" s="32"/>
      <c r="E5" s="22" t="s">
        <v>134</v>
      </c>
      <c r="F5" s="30"/>
    </row>
    <row r="6" spans="1:6" ht="40.5">
      <c r="A6" s="28">
        <v>2</v>
      </c>
      <c r="B6" s="28" t="s">
        <v>12</v>
      </c>
      <c r="C6" s="30">
        <v>15195623.92</v>
      </c>
      <c r="D6" s="32"/>
      <c r="E6" s="23" t="s">
        <v>135</v>
      </c>
      <c r="F6" s="30"/>
    </row>
    <row r="7" spans="1:6" ht="27">
      <c r="A7" s="28"/>
      <c r="B7" s="22" t="s">
        <v>147</v>
      </c>
      <c r="C7" s="31"/>
      <c r="D7" s="32"/>
      <c r="E7" s="22" t="s">
        <v>142</v>
      </c>
      <c r="F7" s="30"/>
    </row>
    <row r="8" spans="1:6" ht="27">
      <c r="A8" s="28"/>
      <c r="B8" s="23" t="s">
        <v>109</v>
      </c>
      <c r="C8" s="31"/>
      <c r="D8" s="32"/>
      <c r="E8" s="23" t="s">
        <v>114</v>
      </c>
      <c r="F8" s="30"/>
    </row>
    <row r="9" spans="1:6" ht="40.5">
      <c r="A9" s="28"/>
      <c r="B9" s="22" t="s">
        <v>110</v>
      </c>
      <c r="C9" s="31"/>
      <c r="D9" s="40">
        <v>2</v>
      </c>
      <c r="E9" s="39" t="s">
        <v>36</v>
      </c>
      <c r="F9" s="91">
        <v>2808528.97</v>
      </c>
    </row>
    <row r="10" spans="1:6" ht="40.5">
      <c r="A10" s="28"/>
      <c r="B10" s="22" t="s">
        <v>111</v>
      </c>
      <c r="C10" s="31"/>
      <c r="D10" s="28"/>
      <c r="E10" s="15" t="s">
        <v>48</v>
      </c>
      <c r="F10" s="30"/>
    </row>
    <row r="11" spans="1:6" ht="57" customHeight="1">
      <c r="A11" s="28"/>
      <c r="B11" s="24" t="s">
        <v>148</v>
      </c>
      <c r="C11" s="31"/>
      <c r="D11" s="40">
        <v>3</v>
      </c>
      <c r="E11" s="39" t="s">
        <v>26</v>
      </c>
      <c r="F11" s="30">
        <v>1275104.7</v>
      </c>
    </row>
    <row r="12" spans="1:6" ht="27">
      <c r="A12" s="28"/>
      <c r="B12" s="25"/>
      <c r="C12" s="31"/>
      <c r="D12" s="32"/>
      <c r="E12" s="15" t="s">
        <v>124</v>
      </c>
      <c r="F12" s="30"/>
    </row>
    <row r="13" spans="1:6" ht="13.5">
      <c r="A13" s="28">
        <v>3</v>
      </c>
      <c r="B13" s="28" t="s">
        <v>30</v>
      </c>
      <c r="C13" s="30">
        <v>218006.69</v>
      </c>
      <c r="D13" s="28"/>
      <c r="E13" s="22"/>
      <c r="F13" s="28"/>
    </row>
    <row r="14" spans="1:6" ht="27">
      <c r="A14" s="28"/>
      <c r="B14" s="24" t="s">
        <v>47</v>
      </c>
      <c r="C14" s="31"/>
      <c r="D14" s="40">
        <v>4</v>
      </c>
      <c r="E14" s="39" t="s">
        <v>39</v>
      </c>
      <c r="F14" s="30">
        <v>921390.98</v>
      </c>
    </row>
    <row r="15" spans="1:6" ht="27">
      <c r="A15" s="28"/>
      <c r="B15" s="25"/>
      <c r="C15" s="31"/>
      <c r="D15" s="32"/>
      <c r="E15" s="15" t="s">
        <v>136</v>
      </c>
      <c r="F15" s="30"/>
    </row>
    <row r="16" spans="1:6" ht="13.5">
      <c r="A16" s="28">
        <v>4</v>
      </c>
      <c r="B16" s="28" t="s">
        <v>33</v>
      </c>
      <c r="C16" s="30">
        <v>1754.65</v>
      </c>
      <c r="D16" s="28"/>
      <c r="E16" s="22"/>
      <c r="F16" s="30"/>
    </row>
    <row r="17" spans="1:6" ht="13.5">
      <c r="A17" s="28"/>
      <c r="B17" s="22" t="s">
        <v>44</v>
      </c>
      <c r="C17" s="31"/>
      <c r="D17" s="40">
        <v>5</v>
      </c>
      <c r="E17" s="39" t="s">
        <v>45</v>
      </c>
      <c r="F17" s="30">
        <v>17699994.82</v>
      </c>
    </row>
    <row r="18" spans="1:6" ht="27">
      <c r="A18" s="28"/>
      <c r="B18" s="25"/>
      <c r="C18" s="31"/>
      <c r="D18" s="32"/>
      <c r="E18" s="15" t="s">
        <v>115</v>
      </c>
      <c r="F18" s="30"/>
    </row>
    <row r="19" spans="1:6" ht="13.5">
      <c r="A19" s="28">
        <v>5</v>
      </c>
      <c r="B19" s="28" t="s">
        <v>29</v>
      </c>
      <c r="C19" s="30">
        <v>829068.29</v>
      </c>
      <c r="D19" s="33"/>
      <c r="E19" s="22"/>
      <c r="F19" s="41"/>
    </row>
    <row r="20" spans="1:6" ht="13.5">
      <c r="A20" s="28"/>
      <c r="B20" s="24" t="s">
        <v>133</v>
      </c>
      <c r="C20" s="31"/>
      <c r="D20" s="28"/>
      <c r="E20" s="21"/>
      <c r="F20" s="28"/>
    </row>
    <row r="21" spans="1:6" ht="13.5">
      <c r="A21" s="28"/>
      <c r="B21" s="25"/>
      <c r="C21" s="31"/>
      <c r="D21" s="33"/>
      <c r="E21" s="21"/>
      <c r="F21" s="41"/>
    </row>
    <row r="22" spans="1:6" ht="13.5">
      <c r="A22" s="28">
        <v>6</v>
      </c>
      <c r="B22" s="28" t="s">
        <v>46</v>
      </c>
      <c r="C22" s="30">
        <v>4298652.669999998</v>
      </c>
      <c r="D22" s="32"/>
      <c r="E22" s="21"/>
      <c r="F22" s="30"/>
    </row>
    <row r="23" spans="1:6" ht="40.5">
      <c r="A23" s="28"/>
      <c r="B23" s="25" t="s">
        <v>112</v>
      </c>
      <c r="C23" s="31"/>
      <c r="D23" s="32"/>
      <c r="E23" s="21"/>
      <c r="F23" s="30"/>
    </row>
    <row r="24" ht="13.5">
      <c r="F24" s="42"/>
    </row>
    <row r="25" spans="2:6" ht="17.25">
      <c r="B25" s="3"/>
      <c r="C25" s="36"/>
      <c r="F25" s="42"/>
    </row>
    <row r="27" spans="1:6" s="3" customFormat="1" ht="17.25">
      <c r="A27" s="43"/>
      <c r="B27" s="1"/>
      <c r="C27" s="34"/>
      <c r="D27" s="35"/>
      <c r="E27" s="1"/>
      <c r="F27" s="38"/>
    </row>
    <row r="28" spans="4:6" ht="17.25">
      <c r="D28" s="36"/>
      <c r="E28" s="3"/>
      <c r="F28" s="43"/>
    </row>
    <row r="42" spans="2:3" ht="13.5">
      <c r="B42" s="16"/>
      <c r="C42" s="37"/>
    </row>
    <row r="44" spans="1:6" s="16" customFormat="1" ht="13.5">
      <c r="A44" s="44"/>
      <c r="C44" s="37"/>
      <c r="D44" s="35"/>
      <c r="E44" s="1"/>
      <c r="F44" s="38"/>
    </row>
    <row r="45" spans="4:6" ht="13.5">
      <c r="D45" s="37"/>
      <c r="E45" s="16"/>
      <c r="F45" s="44"/>
    </row>
    <row r="46" spans="1:6" s="16" customFormat="1" ht="13.5">
      <c r="A46" s="44"/>
      <c r="B46" s="1"/>
      <c r="C46" s="34"/>
      <c r="D46" s="35"/>
      <c r="E46" s="1"/>
      <c r="F46" s="38"/>
    </row>
    <row r="47" spans="4:6" ht="13.5">
      <c r="D47" s="37"/>
      <c r="E47" s="16"/>
      <c r="F47" s="44"/>
    </row>
  </sheetData>
  <sheetProtection/>
  <mergeCells count="1">
    <mergeCell ref="A1:F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6"/>
  <sheetViews>
    <sheetView tabSelected="1" zoomScale="75" zoomScaleNormal="75" zoomScalePageLayoutView="0" workbookViewId="0" topLeftCell="A10">
      <selection activeCell="D2" sqref="D2"/>
    </sheetView>
  </sheetViews>
  <sheetFormatPr defaultColWidth="9.00390625" defaultRowHeight="12.75"/>
  <cols>
    <col min="1" max="1" width="60.75390625" style="9" customWidth="1"/>
    <col min="2" max="2" width="20.75390625" style="9" customWidth="1"/>
    <col min="3" max="3" width="60.75390625" style="11" customWidth="1"/>
    <col min="4" max="4" width="20.75390625" style="11" customWidth="1"/>
    <col min="5" max="7" width="5.25390625" style="11" bestFit="1" customWidth="1"/>
    <col min="8" max="8" width="57.375" style="11" customWidth="1"/>
    <col min="9" max="15" width="5.25390625" style="11" bestFit="1" customWidth="1"/>
    <col min="16" max="17" width="5.25390625" style="11" customWidth="1"/>
    <col min="18" max="20" width="5.25390625" style="9" bestFit="1" customWidth="1"/>
    <col min="21" max="16384" width="9.125" style="9" customWidth="1"/>
  </cols>
  <sheetData>
    <row r="1" spans="1:17" s="7" customFormat="1" ht="54" customHeight="1">
      <c r="A1" s="105" t="s">
        <v>108</v>
      </c>
      <c r="B1" s="106"/>
      <c r="C1" s="106"/>
      <c r="D1" s="10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65" customFormat="1" ht="18" thickBot="1">
      <c r="A2" s="60" t="s">
        <v>28</v>
      </c>
      <c r="B2" s="61">
        <f>+B3+B4+B8+B23+B24+B25+B26+B27+B30+B33</f>
        <v>82997966.71999998</v>
      </c>
      <c r="C2" s="62" t="s">
        <v>27</v>
      </c>
      <c r="D2" s="63">
        <f>+D3+D6+D7+D18+D20+D22+D23+D24+D25+D26+D30</f>
        <v>82997966.71999998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4" ht="18" customHeight="1">
      <c r="A3" s="48" t="s">
        <v>16</v>
      </c>
      <c r="B3" s="57">
        <v>9908674.99</v>
      </c>
      <c r="C3" s="50" t="s">
        <v>3</v>
      </c>
      <c r="D3" s="20">
        <v>11495852.04</v>
      </c>
    </row>
    <row r="4" spans="1:4" ht="18" customHeight="1">
      <c r="A4" s="45" t="s">
        <v>3</v>
      </c>
      <c r="B4" s="58">
        <v>12382715.909999998</v>
      </c>
      <c r="C4" s="51" t="s">
        <v>51</v>
      </c>
      <c r="D4" s="52">
        <v>10408668.959999999</v>
      </c>
    </row>
    <row r="5" spans="1:4" ht="18" customHeight="1">
      <c r="A5" s="46" t="s">
        <v>66</v>
      </c>
      <c r="B5" s="59">
        <v>3698753.23</v>
      </c>
      <c r="C5" s="51" t="s">
        <v>52</v>
      </c>
      <c r="D5" s="52">
        <v>1087183.0799999998</v>
      </c>
    </row>
    <row r="6" spans="1:4" ht="18" customHeight="1">
      <c r="A6" s="46" t="s">
        <v>67</v>
      </c>
      <c r="B6" s="59">
        <v>5704756.95</v>
      </c>
      <c r="C6" s="53" t="s">
        <v>23</v>
      </c>
      <c r="D6" s="54">
        <v>1339397.2</v>
      </c>
    </row>
    <row r="7" spans="1:4" ht="18" customHeight="1">
      <c r="A7" s="46" t="s">
        <v>68</v>
      </c>
      <c r="B7" s="59">
        <v>2979205.7299999986</v>
      </c>
      <c r="C7" s="53" t="s">
        <v>4</v>
      </c>
      <c r="D7" s="54">
        <v>36026177.97</v>
      </c>
    </row>
    <row r="8" spans="1:4" ht="18" customHeight="1">
      <c r="A8" s="45" t="s">
        <v>4</v>
      </c>
      <c r="B8" s="58">
        <v>27612938.269999996</v>
      </c>
      <c r="C8" s="51" t="s">
        <v>94</v>
      </c>
      <c r="D8" s="52">
        <v>3597336.1199999996</v>
      </c>
    </row>
    <row r="9" spans="1:4" ht="17.25">
      <c r="A9" s="46" t="s">
        <v>65</v>
      </c>
      <c r="B9" s="59">
        <v>485899.60999999987</v>
      </c>
      <c r="C9" s="51" t="s">
        <v>95</v>
      </c>
      <c r="D9" s="52">
        <v>11900011.9</v>
      </c>
    </row>
    <row r="10" spans="1:4" ht="17.25">
      <c r="A10" s="46" t="s">
        <v>64</v>
      </c>
      <c r="B10" s="59">
        <v>114208.2200000002</v>
      </c>
      <c r="C10" s="51" t="s">
        <v>96</v>
      </c>
      <c r="D10" s="52">
        <v>3650000</v>
      </c>
    </row>
    <row r="11" spans="1:4" ht="17.25">
      <c r="A11" s="46" t="s">
        <v>63</v>
      </c>
      <c r="B11" s="59">
        <v>2664866.4100000006</v>
      </c>
      <c r="C11" s="51" t="s">
        <v>128</v>
      </c>
      <c r="D11" s="52">
        <v>14704367.41</v>
      </c>
    </row>
    <row r="12" spans="1:4" ht="17.25">
      <c r="A12" s="46" t="s">
        <v>62</v>
      </c>
      <c r="B12" s="59">
        <v>503117.97</v>
      </c>
      <c r="C12" s="51" t="s">
        <v>98</v>
      </c>
      <c r="D12" s="52">
        <v>22748.21</v>
      </c>
    </row>
    <row r="13" spans="1:4" ht="17.25">
      <c r="A13" s="46" t="s">
        <v>61</v>
      </c>
      <c r="B13" s="59">
        <v>259544.22999999998</v>
      </c>
      <c r="C13" s="51" t="s">
        <v>99</v>
      </c>
      <c r="D13" s="52">
        <v>1364769.92</v>
      </c>
    </row>
    <row r="14" spans="1:4" ht="17.25">
      <c r="A14" s="46" t="s">
        <v>60</v>
      </c>
      <c r="B14" s="59">
        <v>1684049.57</v>
      </c>
      <c r="C14" s="51" t="s">
        <v>100</v>
      </c>
      <c r="D14" s="52">
        <v>431897.62</v>
      </c>
    </row>
    <row r="15" spans="1:4" ht="17.25">
      <c r="A15" s="46" t="s">
        <v>59</v>
      </c>
      <c r="B15" s="59">
        <v>31710.600000000002</v>
      </c>
      <c r="C15" s="51" t="s">
        <v>101</v>
      </c>
      <c r="D15" s="52">
        <v>247927.96</v>
      </c>
    </row>
    <row r="16" spans="1:4" ht="17.25">
      <c r="A16" s="46" t="s">
        <v>58</v>
      </c>
      <c r="B16" s="59">
        <v>1424270.75</v>
      </c>
      <c r="C16" s="51" t="s">
        <v>102</v>
      </c>
      <c r="D16" s="52">
        <v>107118.82999999999</v>
      </c>
    </row>
    <row r="17" spans="1:8" ht="17.25">
      <c r="A17" s="46" t="s">
        <v>129</v>
      </c>
      <c r="B17" s="59">
        <v>14685436.09</v>
      </c>
      <c r="H17" s="8"/>
    </row>
    <row r="18" spans="1:4" ht="17.25">
      <c r="A18" s="46" t="s">
        <v>57</v>
      </c>
      <c r="B18" s="59">
        <v>4145710.1699999995</v>
      </c>
      <c r="C18" s="53" t="s">
        <v>5</v>
      </c>
      <c r="D18" s="54">
        <v>212783.89</v>
      </c>
    </row>
    <row r="19" spans="1:2" ht="17.25">
      <c r="A19" s="46" t="s">
        <v>56</v>
      </c>
      <c r="B19" s="59">
        <v>409062.58</v>
      </c>
    </row>
    <row r="20" spans="1:4" ht="17.25">
      <c r="A20" s="46" t="s">
        <v>55</v>
      </c>
      <c r="B20" s="59">
        <v>836995.8600000001</v>
      </c>
      <c r="C20" s="53" t="s">
        <v>6</v>
      </c>
      <c r="D20" s="54">
        <v>1732807.2199999995</v>
      </c>
    </row>
    <row r="21" spans="1:2" ht="17.25">
      <c r="A21" s="46" t="s">
        <v>54</v>
      </c>
      <c r="B21" s="59">
        <v>161226.96</v>
      </c>
    </row>
    <row r="22" spans="1:4" ht="17.25">
      <c r="A22" s="46" t="s">
        <v>53</v>
      </c>
      <c r="B22" s="59">
        <v>206839.25</v>
      </c>
      <c r="C22" s="53" t="s">
        <v>34</v>
      </c>
      <c r="D22" s="54">
        <v>924183.1099999999</v>
      </c>
    </row>
    <row r="23" spans="1:4" ht="18" customHeight="1">
      <c r="A23" s="45" t="s">
        <v>5</v>
      </c>
      <c r="B23" s="58">
        <v>2231342.9600000004</v>
      </c>
      <c r="C23" s="53" t="s">
        <v>7</v>
      </c>
      <c r="D23" s="54">
        <v>843079</v>
      </c>
    </row>
    <row r="24" spans="1:4" ht="18" customHeight="1">
      <c r="A24" s="45" t="s">
        <v>6</v>
      </c>
      <c r="B24" s="58">
        <v>9824504.060000002</v>
      </c>
      <c r="C24" s="53" t="s">
        <v>17</v>
      </c>
      <c r="D24" s="54">
        <v>814558.49</v>
      </c>
    </row>
    <row r="25" spans="1:4" ht="18" customHeight="1">
      <c r="A25" s="45" t="s">
        <v>34</v>
      </c>
      <c r="B25" s="58">
        <v>6422965.689999999</v>
      </c>
      <c r="C25" s="53" t="s">
        <v>15</v>
      </c>
      <c r="D25" s="54">
        <v>26500000</v>
      </c>
    </row>
    <row r="26" spans="1:4" ht="18" customHeight="1">
      <c r="A26" s="45" t="s">
        <v>17</v>
      </c>
      <c r="B26" s="58">
        <v>1059703.6300000001</v>
      </c>
      <c r="C26" s="53" t="s">
        <v>20</v>
      </c>
      <c r="D26" s="54">
        <f>+D27+D28+D29</f>
        <v>3034253.25</v>
      </c>
    </row>
    <row r="27" spans="1:4" ht="18" customHeight="1">
      <c r="A27" s="45" t="s">
        <v>37</v>
      </c>
      <c r="B27" s="58">
        <v>6139249.14</v>
      </c>
      <c r="C27" s="51" t="s">
        <v>97</v>
      </c>
      <c r="D27" s="52">
        <v>433248.58</v>
      </c>
    </row>
    <row r="28" spans="1:4" ht="18" customHeight="1">
      <c r="A28" s="46" t="s">
        <v>66</v>
      </c>
      <c r="B28" s="59">
        <v>1061013.43</v>
      </c>
      <c r="C28" s="51" t="s">
        <v>103</v>
      </c>
      <c r="D28" s="52">
        <v>1935138.88</v>
      </c>
    </row>
    <row r="29" spans="1:19" ht="18" customHeight="1">
      <c r="A29" s="46" t="s">
        <v>70</v>
      </c>
      <c r="B29" s="59">
        <v>5078235.71</v>
      </c>
      <c r="C29" s="51" t="s">
        <v>105</v>
      </c>
      <c r="D29" s="52">
        <v>665865.79</v>
      </c>
      <c r="R29" s="11"/>
      <c r="S29" s="11"/>
    </row>
    <row r="30" spans="1:22" ht="17.25">
      <c r="A30" s="17" t="s">
        <v>49</v>
      </c>
      <c r="B30" s="58">
        <v>3441111.85</v>
      </c>
      <c r="C30" s="53" t="s">
        <v>18</v>
      </c>
      <c r="D30" s="54">
        <v>74874.55</v>
      </c>
      <c r="R30" s="11"/>
      <c r="S30" s="11"/>
      <c r="T30" s="11"/>
      <c r="U30" s="11"/>
      <c r="V30" s="11"/>
    </row>
    <row r="31" spans="1:30" ht="17.25">
      <c r="A31" s="18" t="s">
        <v>69</v>
      </c>
      <c r="B31" s="59">
        <v>2226780.68</v>
      </c>
      <c r="C31" s="53"/>
      <c r="D31" s="54"/>
      <c r="Z31" s="7"/>
      <c r="AA31" s="7"/>
      <c r="AB31" s="7"/>
      <c r="AC31" s="7"/>
      <c r="AD31" s="7"/>
    </row>
    <row r="32" spans="1:25" ht="18" thickBot="1">
      <c r="A32" s="47" t="s">
        <v>50</v>
      </c>
      <c r="B32" s="90">
        <v>1214331.17</v>
      </c>
      <c r="C32" s="55"/>
      <c r="D32" s="19"/>
      <c r="M32" s="10"/>
      <c r="N32" s="10"/>
      <c r="O32" s="10"/>
      <c r="P32" s="10"/>
      <c r="Q32" s="10"/>
      <c r="R32" s="7"/>
      <c r="S32" s="7"/>
      <c r="U32" s="7"/>
      <c r="W32" s="7"/>
      <c r="X32" s="7"/>
      <c r="Y32" s="7"/>
    </row>
    <row r="33" spans="1:22" ht="18" customHeight="1">
      <c r="A33" s="49" t="s">
        <v>19</v>
      </c>
      <c r="B33" s="56">
        <v>3974760.219999999</v>
      </c>
      <c r="C33" s="53"/>
      <c r="D33" s="54"/>
      <c r="M33" s="10"/>
      <c r="N33" s="10"/>
      <c r="O33" s="10"/>
      <c r="P33" s="10"/>
      <c r="T33" s="7"/>
      <c r="V33" s="7"/>
    </row>
    <row r="34" spans="2:16" ht="18" customHeight="1">
      <c r="B34" s="8"/>
      <c r="M34" s="10"/>
      <c r="N34" s="10"/>
      <c r="O34" s="10"/>
      <c r="P34" s="10"/>
    </row>
    <row r="35" ht="18" customHeight="1"/>
    <row r="36" ht="18" customHeight="1"/>
    <row r="37" ht="18" customHeight="1"/>
    <row r="38" ht="44.25" customHeight="1"/>
    <row r="40" ht="17.25">
      <c r="U40" s="11"/>
    </row>
    <row r="43" spans="18:19" ht="17.25">
      <c r="R43" s="11"/>
      <c r="S43" s="11"/>
    </row>
    <row r="44" spans="3:20" ht="17.25">
      <c r="C44" s="12"/>
      <c r="T44" s="11"/>
    </row>
    <row r="45" ht="17.25">
      <c r="C45" s="12"/>
    </row>
    <row r="47" ht="17.25">
      <c r="C47" s="12"/>
    </row>
    <row r="48" ht="17.25">
      <c r="C48" s="12"/>
    </row>
    <row r="49" ht="17.25">
      <c r="C49" s="12"/>
    </row>
    <row r="50" spans="1:2" ht="17.25">
      <c r="A50" s="13"/>
      <c r="B50" s="8"/>
    </row>
    <row r="51" ht="17.25">
      <c r="B51" s="8"/>
    </row>
    <row r="52" ht="17.25">
      <c r="B52" s="8"/>
    </row>
    <row r="53" spans="2:3" ht="17.25">
      <c r="B53" s="8"/>
      <c r="C53" s="14"/>
    </row>
    <row r="54" spans="2:3" ht="17.25">
      <c r="B54" s="8"/>
      <c r="C54" s="14"/>
    </row>
    <row r="55" spans="2:3" ht="17.25">
      <c r="B55" s="8"/>
      <c r="C55" s="14"/>
    </row>
    <row r="56" ht="17.25">
      <c r="B56" s="8"/>
    </row>
    <row r="57" ht="17.25">
      <c r="B57" s="8"/>
    </row>
    <row r="58" ht="17.25">
      <c r="B58" s="8"/>
    </row>
    <row r="59" ht="17.25">
      <c r="B59" s="8"/>
    </row>
    <row r="60" ht="17.25">
      <c r="B60" s="8"/>
    </row>
    <row r="61" ht="17.25">
      <c r="B61" s="8"/>
    </row>
    <row r="62" ht="17.25">
      <c r="B62" s="8"/>
    </row>
    <row r="63" ht="17.25">
      <c r="B63" s="8"/>
    </row>
    <row r="64" ht="17.25">
      <c r="A64" s="9" t="s">
        <v>35</v>
      </c>
    </row>
    <row r="65" ht="17.25">
      <c r="B65" s="8"/>
    </row>
    <row r="66" ht="17.25">
      <c r="B66" s="8"/>
    </row>
    <row r="67" ht="17.25">
      <c r="B67" s="8"/>
    </row>
    <row r="68" ht="17.25">
      <c r="B68" s="8"/>
    </row>
    <row r="70" ht="17.25">
      <c r="B70" s="8"/>
    </row>
    <row r="72" ht="17.25">
      <c r="B72" s="8"/>
    </row>
    <row r="73" ht="17.25">
      <c r="B73" s="8"/>
    </row>
    <row r="85" ht="17.25">
      <c r="B85" s="8"/>
    </row>
    <row r="86" spans="1:2" ht="17.25">
      <c r="A86" s="8"/>
      <c r="B86" s="8"/>
    </row>
  </sheetData>
  <sheetProtection/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0" workbookViewId="0" topLeftCell="A10">
      <selection activeCell="D21" sqref="D21"/>
    </sheetView>
  </sheetViews>
  <sheetFormatPr defaultColWidth="9.00390625" defaultRowHeight="12.75"/>
  <cols>
    <col min="1" max="1" width="60.75390625" style="1" customWidth="1"/>
    <col min="2" max="2" width="20.75390625" style="1" customWidth="1"/>
    <col min="3" max="3" width="60.75390625" style="1" customWidth="1"/>
    <col min="4" max="4" width="20.75390625" style="1" customWidth="1"/>
    <col min="5" max="16384" width="9.125" style="1" customWidth="1"/>
  </cols>
  <sheetData>
    <row r="1" spans="1:4" ht="60" customHeight="1">
      <c r="A1" s="98" t="s">
        <v>116</v>
      </c>
      <c r="B1" s="99"/>
      <c r="C1" s="99"/>
      <c r="D1" s="100"/>
    </row>
    <row r="2" spans="1:4" s="2" customFormat="1" ht="18.75" thickBot="1">
      <c r="A2" s="101" t="s">
        <v>85</v>
      </c>
      <c r="B2" s="102"/>
      <c r="C2" s="103" t="s">
        <v>86</v>
      </c>
      <c r="D2" s="101"/>
    </row>
    <row r="3" spans="1:4" s="3" customFormat="1" ht="17.25">
      <c r="A3" s="86" t="s">
        <v>8</v>
      </c>
      <c r="B3" s="74">
        <v>12790.039999999999</v>
      </c>
      <c r="C3" s="78" t="s">
        <v>9</v>
      </c>
      <c r="D3" s="79">
        <v>1754758.6900000002</v>
      </c>
    </row>
    <row r="4" spans="1:4" ht="16.5">
      <c r="A4" s="87" t="s">
        <v>71</v>
      </c>
      <c r="B4" s="75">
        <v>2888.89</v>
      </c>
      <c r="C4" s="80" t="s">
        <v>87</v>
      </c>
      <c r="D4" s="81">
        <v>2310.49</v>
      </c>
    </row>
    <row r="5" spans="1:4" ht="16.5">
      <c r="A5" s="87" t="s">
        <v>72</v>
      </c>
      <c r="B5" s="75">
        <v>9901.15</v>
      </c>
      <c r="C5" s="80" t="s">
        <v>88</v>
      </c>
      <c r="D5" s="81">
        <v>525088.87</v>
      </c>
    </row>
    <row r="6" spans="1:4" ht="16.5" customHeight="1">
      <c r="A6" s="88" t="s">
        <v>10</v>
      </c>
      <c r="B6" s="76">
        <v>59788.6</v>
      </c>
      <c r="C6" s="80" t="s">
        <v>89</v>
      </c>
      <c r="D6" s="81">
        <v>1041821.53</v>
      </c>
    </row>
    <row r="7" spans="1:4" ht="16.5">
      <c r="A7" s="88" t="s">
        <v>11</v>
      </c>
      <c r="B7" s="76">
        <v>5433787.12</v>
      </c>
      <c r="C7" s="80" t="s">
        <v>90</v>
      </c>
      <c r="D7" s="81">
        <v>77260.52</v>
      </c>
    </row>
    <row r="8" spans="1:4" ht="16.5">
      <c r="A8" s="87" t="s">
        <v>71</v>
      </c>
      <c r="B8" s="75">
        <v>3059173.77</v>
      </c>
      <c r="C8" s="80" t="s">
        <v>104</v>
      </c>
      <c r="D8" s="81">
        <v>108277.28</v>
      </c>
    </row>
    <row r="9" spans="1:4" ht="16.5">
      <c r="A9" s="87" t="s">
        <v>73</v>
      </c>
      <c r="B9" s="75">
        <v>2299094.1199999996</v>
      </c>
      <c r="C9" s="82"/>
      <c r="D9" s="83"/>
    </row>
    <row r="10" spans="1:4" ht="16.5">
      <c r="A10" s="87" t="s">
        <v>74</v>
      </c>
      <c r="B10" s="75">
        <v>71846.15</v>
      </c>
      <c r="C10" s="82" t="s">
        <v>36</v>
      </c>
      <c r="D10" s="83">
        <v>2625029.06</v>
      </c>
    </row>
    <row r="11" spans="1:4" ht="16.5">
      <c r="A11" s="87" t="s">
        <v>75</v>
      </c>
      <c r="B11" s="75">
        <v>3673.08</v>
      </c>
      <c r="C11" s="80" t="s">
        <v>71</v>
      </c>
      <c r="D11" s="81">
        <v>1923794.18</v>
      </c>
    </row>
    <row r="12" spans="1:4" ht="16.5">
      <c r="A12" s="88" t="s">
        <v>14</v>
      </c>
      <c r="B12" s="76">
        <v>525</v>
      </c>
      <c r="C12" s="80" t="s">
        <v>74</v>
      </c>
      <c r="D12" s="81">
        <v>33233.07</v>
      </c>
    </row>
    <row r="13" spans="1:4" ht="16.5">
      <c r="A13" s="88" t="s">
        <v>12</v>
      </c>
      <c r="B13" s="76">
        <f>SUM(B14:B20)</f>
        <v>13224401.35</v>
      </c>
      <c r="C13" s="80" t="s">
        <v>73</v>
      </c>
      <c r="D13" s="81">
        <v>668001.81</v>
      </c>
    </row>
    <row r="14" spans="1:4" ht="16.5">
      <c r="A14" s="87" t="s">
        <v>76</v>
      </c>
      <c r="B14" s="75">
        <v>10557.25</v>
      </c>
      <c r="C14" s="82" t="s">
        <v>26</v>
      </c>
      <c r="D14" s="83">
        <v>1340985.44</v>
      </c>
    </row>
    <row r="15" spans="1:4" ht="16.5">
      <c r="A15" s="87" t="s">
        <v>77</v>
      </c>
      <c r="B15" s="75">
        <v>128852.04</v>
      </c>
      <c r="C15" s="82" t="s">
        <v>13</v>
      </c>
      <c r="D15" s="83">
        <f>SUM(D16:D18)</f>
        <v>1636038.2</v>
      </c>
    </row>
    <row r="16" spans="1:4" ht="16.5">
      <c r="A16" s="87" t="s">
        <v>78</v>
      </c>
      <c r="B16" s="75">
        <f>881883.88+4248000</f>
        <v>5129883.88</v>
      </c>
      <c r="C16" s="80" t="s">
        <v>91</v>
      </c>
      <c r="D16" s="81">
        <v>180752.72</v>
      </c>
    </row>
    <row r="17" spans="1:4" ht="16.5">
      <c r="A17" s="87" t="s">
        <v>79</v>
      </c>
      <c r="B17" s="75">
        <v>4056471.66</v>
      </c>
      <c r="C17" s="80" t="s">
        <v>92</v>
      </c>
      <c r="D17" s="81">
        <f>625687.02+648000</f>
        <v>1273687.02</v>
      </c>
    </row>
    <row r="18" spans="1:4" ht="16.5">
      <c r="A18" s="87" t="s">
        <v>80</v>
      </c>
      <c r="B18" s="75">
        <v>21049.1</v>
      </c>
      <c r="C18" s="80" t="s">
        <v>93</v>
      </c>
      <c r="D18" s="81">
        <v>181598.46</v>
      </c>
    </row>
    <row r="19" spans="1:4" ht="16.5">
      <c r="A19" s="87" t="s">
        <v>81</v>
      </c>
      <c r="B19" s="75">
        <v>325488</v>
      </c>
      <c r="C19" s="82" t="s">
        <v>24</v>
      </c>
      <c r="D19" s="83">
        <v>17699994.82</v>
      </c>
    </row>
    <row r="20" spans="1:4" ht="16.5">
      <c r="A20" s="87" t="s">
        <v>82</v>
      </c>
      <c r="B20" s="75">
        <v>3552099.42</v>
      </c>
      <c r="C20" s="82" t="s">
        <v>25</v>
      </c>
      <c r="D20" s="83">
        <f>-4814724.01+3600000</f>
        <v>-1214724.0099999998</v>
      </c>
    </row>
    <row r="21" spans="1:4" ht="15.75">
      <c r="A21" s="88" t="s">
        <v>30</v>
      </c>
      <c r="B21" s="76">
        <v>243845.32</v>
      </c>
      <c r="C21" s="82"/>
      <c r="D21" s="83"/>
    </row>
    <row r="22" spans="1:4" ht="15.75">
      <c r="A22" s="88" t="s">
        <v>33</v>
      </c>
      <c r="B22" s="76">
        <v>1754.65</v>
      </c>
      <c r="C22" s="82"/>
      <c r="D22" s="83"/>
    </row>
    <row r="23" spans="1:4" ht="15.75">
      <c r="A23" s="88"/>
      <c r="B23" s="76"/>
      <c r="C23" s="82"/>
      <c r="D23" s="83"/>
    </row>
    <row r="24" spans="1:4" ht="16.5" customHeight="1">
      <c r="A24" s="88" t="s">
        <v>29</v>
      </c>
      <c r="B24" s="76">
        <v>829068.29</v>
      </c>
      <c r="C24" s="82"/>
      <c r="D24" s="83"/>
    </row>
    <row r="25" spans="1:4" ht="15.75">
      <c r="A25" s="88" t="s">
        <v>31</v>
      </c>
      <c r="B25" s="76">
        <v>18707288.369999997</v>
      </c>
      <c r="C25" s="82"/>
      <c r="D25" s="83"/>
    </row>
    <row r="26" spans="1:4" ht="16.5">
      <c r="A26" s="87" t="s">
        <v>84</v>
      </c>
      <c r="B26" s="75">
        <v>9784647.03</v>
      </c>
      <c r="C26" s="82"/>
      <c r="D26" s="83"/>
    </row>
    <row r="27" spans="1:4" ht="16.5">
      <c r="A27" s="87" t="s">
        <v>83</v>
      </c>
      <c r="B27" s="75">
        <v>8922641.34</v>
      </c>
      <c r="C27" s="82"/>
      <c r="D27" s="83"/>
    </row>
    <row r="28" spans="1:4" ht="15.75">
      <c r="A28" s="88" t="s">
        <v>32</v>
      </c>
      <c r="B28" s="76">
        <v>1045884.53</v>
      </c>
      <c r="C28" s="82"/>
      <c r="D28" s="83"/>
    </row>
    <row r="29" spans="1:8" ht="16.5" thickBot="1">
      <c r="A29" s="88" t="s">
        <v>22</v>
      </c>
      <c r="B29" s="76">
        <v>15717051.07</v>
      </c>
      <c r="C29" s="94"/>
      <c r="D29" s="95"/>
      <c r="H29" s="1" t="s">
        <v>144</v>
      </c>
    </row>
    <row r="30" spans="1:4" ht="18">
      <c r="A30" s="67" t="s">
        <v>0</v>
      </c>
      <c r="B30" s="68">
        <f>+B3+B6+B7+B12+B13+B21+B22+B24+B25+B28-B29</f>
        <v>23842082.199999996</v>
      </c>
      <c r="C30" s="96" t="s">
        <v>1</v>
      </c>
      <c r="D30" s="97">
        <f>+D3+D10+D14+D15+D19+D20</f>
        <v>23842082.200000003</v>
      </c>
    </row>
    <row r="31" spans="1:4" ht="16.5">
      <c r="A31" s="69" t="s">
        <v>2</v>
      </c>
      <c r="B31" s="66">
        <v>1648404.04</v>
      </c>
      <c r="C31" s="70" t="s">
        <v>2</v>
      </c>
      <c r="D31" s="71">
        <v>1648404.04</v>
      </c>
    </row>
    <row r="32" spans="2:4" ht="13.5">
      <c r="B32" s="4"/>
      <c r="C32" s="4"/>
      <c r="D32" s="4"/>
    </row>
    <row r="33" spans="1:4" s="6" customFormat="1" ht="16.5">
      <c r="A33" s="1"/>
      <c r="B33" s="4"/>
      <c r="C33" s="4"/>
      <c r="D33" s="4"/>
    </row>
    <row r="34" spans="2:4" ht="13.5">
      <c r="B34" s="4"/>
      <c r="C34" s="4"/>
      <c r="D34" s="4"/>
    </row>
    <row r="35" spans="1:4" s="3" customFormat="1" ht="17.25">
      <c r="A35" s="1"/>
      <c r="B35" s="4"/>
      <c r="C35" s="4"/>
      <c r="D35" s="4"/>
    </row>
  </sheetData>
  <sheetProtection/>
  <mergeCells count="3">
    <mergeCell ref="A1:D1"/>
    <mergeCell ref="A2:B2"/>
    <mergeCell ref="C2:D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B13">
      <selection activeCell="E9" sqref="E9"/>
    </sheetView>
  </sheetViews>
  <sheetFormatPr defaultColWidth="9.00390625" defaultRowHeight="12.75"/>
  <cols>
    <col min="1" max="1" width="3.875" style="38" bestFit="1" customWidth="1"/>
    <col min="2" max="2" width="74.75390625" style="1" customWidth="1"/>
    <col min="3" max="3" width="16.00390625" style="34" bestFit="1" customWidth="1"/>
    <col min="4" max="4" width="3.875" style="35" customWidth="1"/>
    <col min="5" max="5" width="74.75390625" style="1" customWidth="1"/>
    <col min="6" max="6" width="16.00390625" style="38" bestFit="1" customWidth="1"/>
    <col min="7" max="16384" width="9.125" style="1" customWidth="1"/>
  </cols>
  <sheetData>
    <row r="1" spans="1:6" ht="19.5">
      <c r="A1" s="104" t="s">
        <v>123</v>
      </c>
      <c r="B1" s="104"/>
      <c r="C1" s="104"/>
      <c r="D1" s="104"/>
      <c r="E1" s="104"/>
      <c r="F1" s="104"/>
    </row>
    <row r="2" spans="1:6" s="3" customFormat="1" ht="17.25">
      <c r="A2" s="26" t="s">
        <v>38</v>
      </c>
      <c r="B2" s="27" t="s">
        <v>40</v>
      </c>
      <c r="C2" s="29">
        <f>+C3+C6+C13+C16+C19+C22</f>
        <v>23842082.199999996</v>
      </c>
      <c r="D2" s="26" t="s">
        <v>41</v>
      </c>
      <c r="E2" s="27" t="s">
        <v>42</v>
      </c>
      <c r="F2" s="29">
        <f>+F3+F9+F11+F14+F17</f>
        <v>23842082.2</v>
      </c>
    </row>
    <row r="3" spans="1:6" ht="13.5">
      <c r="A3" s="28">
        <v>1</v>
      </c>
      <c r="B3" s="28" t="s">
        <v>43</v>
      </c>
      <c r="C3" s="30">
        <v>5506890.76</v>
      </c>
      <c r="D3" s="28">
        <v>1</v>
      </c>
      <c r="E3" s="28" t="s">
        <v>9</v>
      </c>
      <c r="F3" s="30">
        <v>1754758.6900000002</v>
      </c>
    </row>
    <row r="4" spans="1:6" ht="40.5">
      <c r="A4" s="28"/>
      <c r="B4" s="22" t="s">
        <v>137</v>
      </c>
      <c r="C4" s="31"/>
      <c r="D4" s="32"/>
      <c r="E4" s="23" t="s">
        <v>151</v>
      </c>
      <c r="F4" s="30"/>
    </row>
    <row r="5" spans="1:6" ht="27">
      <c r="A5" s="28"/>
      <c r="B5" s="21"/>
      <c r="C5" s="31"/>
      <c r="D5" s="32"/>
      <c r="E5" s="22" t="s">
        <v>140</v>
      </c>
      <c r="F5" s="30"/>
    </row>
    <row r="6" spans="1:6" ht="27">
      <c r="A6" s="28">
        <v>2</v>
      </c>
      <c r="B6" s="28" t="s">
        <v>12</v>
      </c>
      <c r="C6" s="30">
        <v>13224401.35</v>
      </c>
      <c r="D6" s="32"/>
      <c r="E6" s="22" t="s">
        <v>120</v>
      </c>
      <c r="F6" s="30"/>
    </row>
    <row r="7" spans="1:6" ht="27">
      <c r="A7" s="28"/>
      <c r="B7" s="22" t="s">
        <v>117</v>
      </c>
      <c r="C7" s="31"/>
      <c r="D7" s="32"/>
      <c r="E7" s="22" t="s">
        <v>141</v>
      </c>
      <c r="F7" s="30"/>
    </row>
    <row r="8" spans="1:6" ht="27">
      <c r="A8" s="28"/>
      <c r="B8" s="23" t="s">
        <v>145</v>
      </c>
      <c r="C8" s="31"/>
      <c r="D8" s="32"/>
      <c r="E8" s="23" t="s">
        <v>121</v>
      </c>
      <c r="F8" s="30"/>
    </row>
    <row r="9" spans="1:6" ht="40.5">
      <c r="A9" s="28"/>
      <c r="B9" s="22" t="s">
        <v>118</v>
      </c>
      <c r="C9" s="31"/>
      <c r="D9" s="40">
        <v>2</v>
      </c>
      <c r="E9" s="39" t="s">
        <v>36</v>
      </c>
      <c r="F9" s="91">
        <v>2625029.06</v>
      </c>
    </row>
    <row r="10" spans="1:6" ht="40.5">
      <c r="A10" s="28"/>
      <c r="B10" s="22" t="s">
        <v>119</v>
      </c>
      <c r="C10" s="31"/>
      <c r="D10" s="28"/>
      <c r="E10" s="15" t="s">
        <v>48</v>
      </c>
      <c r="F10" s="30"/>
    </row>
    <row r="11" spans="1:6" ht="57" customHeight="1">
      <c r="A11" s="28"/>
      <c r="B11" s="24" t="s">
        <v>149</v>
      </c>
      <c r="C11" s="31"/>
      <c r="D11" s="40">
        <v>3</v>
      </c>
      <c r="E11" s="39" t="s">
        <v>26</v>
      </c>
      <c r="F11" s="30">
        <v>1340985.44</v>
      </c>
    </row>
    <row r="12" spans="1:6" ht="27">
      <c r="A12" s="28"/>
      <c r="B12" s="25"/>
      <c r="C12" s="31"/>
      <c r="D12" s="32"/>
      <c r="E12" s="15" t="s">
        <v>124</v>
      </c>
      <c r="F12" s="30"/>
    </row>
    <row r="13" spans="1:6" ht="13.5">
      <c r="A13" s="28">
        <v>3</v>
      </c>
      <c r="B13" s="28" t="s">
        <v>30</v>
      </c>
      <c r="C13" s="30">
        <v>243845.32</v>
      </c>
      <c r="D13" s="28"/>
      <c r="E13" s="22"/>
      <c r="F13" s="28"/>
    </row>
    <row r="14" spans="1:6" ht="27">
      <c r="A14" s="28"/>
      <c r="B14" s="24" t="s">
        <v>47</v>
      </c>
      <c r="C14" s="31"/>
      <c r="D14" s="40">
        <v>4</v>
      </c>
      <c r="E14" s="39" t="s">
        <v>39</v>
      </c>
      <c r="F14" s="30">
        <v>1636038.2</v>
      </c>
    </row>
    <row r="15" spans="1:6" ht="27">
      <c r="A15" s="28"/>
      <c r="B15" s="25"/>
      <c r="C15" s="31"/>
      <c r="D15" s="32"/>
      <c r="E15" s="93" t="s">
        <v>146</v>
      </c>
      <c r="F15" s="30"/>
    </row>
    <row r="16" spans="1:6" ht="13.5">
      <c r="A16" s="28">
        <v>4</v>
      </c>
      <c r="B16" s="28" t="s">
        <v>33</v>
      </c>
      <c r="C16" s="30">
        <v>1754.65</v>
      </c>
      <c r="D16" s="28"/>
      <c r="E16" s="22"/>
      <c r="F16" s="30"/>
    </row>
    <row r="17" spans="1:6" ht="13.5">
      <c r="A17" s="28"/>
      <c r="B17" s="22" t="s">
        <v>44</v>
      </c>
      <c r="C17" s="31"/>
      <c r="D17" s="40">
        <v>5</v>
      </c>
      <c r="E17" s="39" t="s">
        <v>45</v>
      </c>
      <c r="F17" s="30">
        <f>12885270.81+3600000</f>
        <v>16485270.81</v>
      </c>
    </row>
    <row r="18" spans="1:6" ht="27">
      <c r="A18" s="28"/>
      <c r="B18" s="25"/>
      <c r="C18" s="31"/>
      <c r="D18" s="32"/>
      <c r="E18" s="93" t="s">
        <v>150</v>
      </c>
      <c r="F18" s="30"/>
    </row>
    <row r="19" spans="1:6" ht="13.5">
      <c r="A19" s="28">
        <v>5</v>
      </c>
      <c r="B19" s="28" t="s">
        <v>29</v>
      </c>
      <c r="C19" s="30">
        <v>829068.29</v>
      </c>
      <c r="D19" s="33"/>
      <c r="E19" s="22"/>
      <c r="F19" s="41"/>
    </row>
    <row r="20" spans="1:6" ht="13.5">
      <c r="A20" s="28"/>
      <c r="B20" s="24" t="s">
        <v>138</v>
      </c>
      <c r="C20" s="31"/>
      <c r="D20" s="28"/>
      <c r="E20" s="21"/>
      <c r="F20" s="28"/>
    </row>
    <row r="21" spans="1:6" ht="13.5">
      <c r="A21" s="28"/>
      <c r="B21" s="25"/>
      <c r="C21" s="31"/>
      <c r="D21" s="33"/>
      <c r="E21" s="21"/>
      <c r="F21" s="41"/>
    </row>
    <row r="22" spans="1:6" ht="13.5">
      <c r="A22" s="28">
        <v>6</v>
      </c>
      <c r="B22" s="28" t="s">
        <v>46</v>
      </c>
      <c r="C22" s="30">
        <v>4036121.829999998</v>
      </c>
      <c r="D22" s="32"/>
      <c r="E22" s="21"/>
      <c r="F22" s="30"/>
    </row>
    <row r="23" spans="1:6" ht="40.5">
      <c r="A23" s="28"/>
      <c r="B23" s="92" t="s">
        <v>139</v>
      </c>
      <c r="C23" s="31"/>
      <c r="D23" s="32"/>
      <c r="E23" s="21"/>
      <c r="F23" s="30"/>
    </row>
    <row r="24" ht="13.5">
      <c r="F24" s="42"/>
    </row>
    <row r="25" spans="2:6" ht="17.25">
      <c r="B25" s="3"/>
      <c r="C25" s="36"/>
      <c r="F25" s="42"/>
    </row>
    <row r="27" spans="1:6" s="3" customFormat="1" ht="17.25">
      <c r="A27" s="43"/>
      <c r="B27" s="1"/>
      <c r="C27" s="34"/>
      <c r="D27" s="35"/>
      <c r="E27" s="1"/>
      <c r="F27" s="38"/>
    </row>
    <row r="28" spans="4:6" ht="17.25">
      <c r="D28" s="36"/>
      <c r="E28" s="3"/>
      <c r="F28" s="43"/>
    </row>
    <row r="42" spans="2:3" ht="13.5">
      <c r="B42" s="16"/>
      <c r="C42" s="37"/>
    </row>
    <row r="44" spans="1:6" s="16" customFormat="1" ht="13.5">
      <c r="A44" s="44"/>
      <c r="C44" s="37"/>
      <c r="D44" s="35"/>
      <c r="E44" s="1"/>
      <c r="F44" s="38"/>
    </row>
    <row r="45" spans="4:6" ht="13.5">
      <c r="D45" s="37"/>
      <c r="E45" s="16"/>
      <c r="F45" s="44"/>
    </row>
    <row r="46" spans="1:6" s="16" customFormat="1" ht="13.5">
      <c r="A46" s="44"/>
      <c r="B46" s="1"/>
      <c r="C46" s="34"/>
      <c r="D46" s="35"/>
      <c r="E46" s="1"/>
      <c r="F46" s="38"/>
    </row>
    <row r="47" spans="4:6" ht="13.5">
      <c r="D47" s="37"/>
      <c r="E47" s="16"/>
      <c r="F47" s="44"/>
    </row>
  </sheetData>
  <sheetProtection/>
  <mergeCells count="1">
    <mergeCell ref="A1:F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zoomScale="75" zoomScaleNormal="75" zoomScalePageLayoutView="0" workbookViewId="0" topLeftCell="B13">
      <selection activeCell="H2" sqref="H2"/>
    </sheetView>
  </sheetViews>
  <sheetFormatPr defaultColWidth="9.00390625" defaultRowHeight="12.75"/>
  <cols>
    <col min="1" max="1" width="60.75390625" style="9" customWidth="1"/>
    <col min="2" max="2" width="20.75390625" style="9" customWidth="1"/>
    <col min="3" max="3" width="60.75390625" style="11" customWidth="1"/>
    <col min="4" max="4" width="20.75390625" style="11" customWidth="1"/>
    <col min="5" max="7" width="5.25390625" style="11" bestFit="1" customWidth="1"/>
    <col min="8" max="8" width="57.375" style="11" customWidth="1"/>
    <col min="9" max="15" width="5.25390625" style="11" bestFit="1" customWidth="1"/>
    <col min="16" max="17" width="5.25390625" style="11" customWidth="1"/>
    <col min="18" max="20" width="5.25390625" style="9" bestFit="1" customWidth="1"/>
    <col min="21" max="16384" width="9.125" style="9" customWidth="1"/>
  </cols>
  <sheetData>
    <row r="1" spans="1:17" s="7" customFormat="1" ht="54" customHeight="1">
      <c r="A1" s="105" t="s">
        <v>122</v>
      </c>
      <c r="B1" s="106"/>
      <c r="C1" s="106"/>
      <c r="D1" s="10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65" customFormat="1" ht="18" thickBot="1">
      <c r="A2" s="60" t="s">
        <v>28</v>
      </c>
      <c r="B2" s="61">
        <f>+B3+B4+B8+B22+B23+B25+B26+B29</f>
        <v>15958614.970000003</v>
      </c>
      <c r="C2" s="62" t="s">
        <v>27</v>
      </c>
      <c r="D2" s="63">
        <f>+D3+D6+D7+D18+D20+D21+D22+D25+D29+D32+D23+D24</f>
        <v>15958614.970000003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4" ht="18" customHeight="1">
      <c r="A3" s="48" t="s">
        <v>16</v>
      </c>
      <c r="B3" s="57">
        <v>1482242.21</v>
      </c>
      <c r="C3" s="50" t="s">
        <v>3</v>
      </c>
      <c r="D3" s="20">
        <v>2671775.13</v>
      </c>
    </row>
    <row r="4" spans="1:4" ht="18" customHeight="1">
      <c r="A4" s="45" t="s">
        <v>3</v>
      </c>
      <c r="B4" s="58">
        <v>832771.19</v>
      </c>
      <c r="C4" s="51" t="s">
        <v>51</v>
      </c>
      <c r="D4" s="52">
        <v>2437285.13</v>
      </c>
    </row>
    <row r="5" spans="1:4" ht="18" customHeight="1">
      <c r="A5" s="46" t="s">
        <v>66</v>
      </c>
      <c r="B5" s="59">
        <v>615651.6699999999</v>
      </c>
      <c r="C5" s="51" t="s">
        <v>52</v>
      </c>
      <c r="D5" s="52">
        <v>234490</v>
      </c>
    </row>
    <row r="6" spans="1:4" ht="18" customHeight="1">
      <c r="A6" s="46" t="s">
        <v>67</v>
      </c>
      <c r="B6" s="59">
        <v>197294.85999999996</v>
      </c>
      <c r="C6" s="53" t="s">
        <v>23</v>
      </c>
      <c r="D6" s="54">
        <v>242941.3</v>
      </c>
    </row>
    <row r="7" spans="1:4" ht="18" customHeight="1">
      <c r="A7" s="46" t="s">
        <v>68</v>
      </c>
      <c r="B7" s="59">
        <v>19824.660000000003</v>
      </c>
      <c r="C7" s="53" t="s">
        <v>4</v>
      </c>
      <c r="D7" s="54">
        <v>6727377.889999999</v>
      </c>
    </row>
    <row r="8" spans="1:4" ht="18" customHeight="1">
      <c r="A8" s="45" t="s">
        <v>4</v>
      </c>
      <c r="B8" s="58">
        <v>10742612.06</v>
      </c>
      <c r="C8" s="51" t="s">
        <v>94</v>
      </c>
      <c r="D8" s="52">
        <v>35250</v>
      </c>
    </row>
    <row r="9" spans="1:4" ht="17.25">
      <c r="A9" s="46" t="s">
        <v>65</v>
      </c>
      <c r="B9" s="59">
        <v>140086.59</v>
      </c>
      <c r="C9" s="51" t="s">
        <v>95</v>
      </c>
      <c r="D9" s="52">
        <v>1272491.94</v>
      </c>
    </row>
    <row r="10" spans="1:4" ht="17.25">
      <c r="A10" s="46" t="s">
        <v>64</v>
      </c>
      <c r="B10" s="59">
        <v>16957.68</v>
      </c>
      <c r="C10" s="51" t="s">
        <v>96</v>
      </c>
      <c r="D10" s="52">
        <v>925000</v>
      </c>
    </row>
    <row r="11" spans="1:4" ht="17.25">
      <c r="A11" s="46" t="s">
        <v>63</v>
      </c>
      <c r="B11" s="59">
        <v>1127694.69</v>
      </c>
      <c r="C11" s="51" t="s">
        <v>130</v>
      </c>
      <c r="D11" s="52">
        <v>3343351.86</v>
      </c>
    </row>
    <row r="12" spans="1:4" ht="17.25">
      <c r="A12" s="46" t="s">
        <v>62</v>
      </c>
      <c r="B12" s="59">
        <v>231633.87999999998</v>
      </c>
      <c r="C12" s="51" t="s">
        <v>98</v>
      </c>
      <c r="D12" s="52">
        <v>1727.96</v>
      </c>
    </row>
    <row r="13" spans="1:4" ht="17.25">
      <c r="A13" s="46" t="s">
        <v>61</v>
      </c>
      <c r="B13" s="59">
        <v>104855.35</v>
      </c>
      <c r="C13" s="51" t="s">
        <v>99</v>
      </c>
      <c r="D13" s="52">
        <v>560895.09</v>
      </c>
    </row>
    <row r="14" spans="1:4" ht="17.25">
      <c r="A14" s="46" t="s">
        <v>60</v>
      </c>
      <c r="B14" s="59">
        <v>805037.6499999999</v>
      </c>
      <c r="C14" s="51" t="s">
        <v>100</v>
      </c>
      <c r="D14" s="52">
        <v>418500.02</v>
      </c>
    </row>
    <row r="15" spans="1:4" ht="17.25">
      <c r="A15" s="46" t="s">
        <v>59</v>
      </c>
      <c r="B15" s="59">
        <v>63.56</v>
      </c>
      <c r="C15" s="51" t="s">
        <v>101</v>
      </c>
      <c r="D15" s="52">
        <v>15000</v>
      </c>
    </row>
    <row r="16" spans="1:4" ht="17.25">
      <c r="A16" s="46" t="s">
        <v>131</v>
      </c>
      <c r="B16" s="59">
        <v>6057859.01</v>
      </c>
      <c r="C16" s="51" t="s">
        <v>102</v>
      </c>
      <c r="D16" s="52">
        <v>155161.02</v>
      </c>
    </row>
    <row r="17" spans="1:8" ht="17.25">
      <c r="A17" s="46" t="s">
        <v>125</v>
      </c>
      <c r="B17" s="59">
        <v>1040368.4099999998</v>
      </c>
      <c r="C17" s="51"/>
      <c r="H17" s="8"/>
    </row>
    <row r="18" spans="1:4" ht="17.25">
      <c r="A18" s="46" t="s">
        <v>126</v>
      </c>
      <c r="B18" s="59">
        <v>103767.49000000002</v>
      </c>
      <c r="C18" s="53" t="s">
        <v>5</v>
      </c>
      <c r="D18" s="54">
        <v>39500</v>
      </c>
    </row>
    <row r="19" spans="1:3" ht="17.25">
      <c r="A19" s="46" t="s">
        <v>127</v>
      </c>
      <c r="B19" s="59">
        <v>718899</v>
      </c>
      <c r="C19" s="51"/>
    </row>
    <row r="20" spans="1:4" ht="17.25">
      <c r="A20" s="46" t="s">
        <v>143</v>
      </c>
      <c r="B20" s="59">
        <v>395388.75</v>
      </c>
      <c r="C20" s="53" t="s">
        <v>6</v>
      </c>
      <c r="D20" s="54">
        <v>2406.88</v>
      </c>
    </row>
    <row r="21" spans="1:4" ht="17.25">
      <c r="A21" s="46"/>
      <c r="C21" s="53"/>
      <c r="D21" s="54"/>
    </row>
    <row r="22" spans="1:4" ht="17.25">
      <c r="A22" s="45" t="s">
        <v>5</v>
      </c>
      <c r="B22" s="58">
        <v>79720.04</v>
      </c>
      <c r="C22" s="53" t="s">
        <v>7</v>
      </c>
      <c r="D22" s="54">
        <v>58322.55</v>
      </c>
    </row>
    <row r="23" spans="1:4" ht="18" customHeight="1">
      <c r="A23" s="45" t="s">
        <v>6</v>
      </c>
      <c r="B23" s="58">
        <v>310230.97</v>
      </c>
      <c r="C23" s="53" t="s">
        <v>17</v>
      </c>
      <c r="D23" s="54">
        <v>87829.27</v>
      </c>
    </row>
    <row r="24" spans="1:4" ht="18" customHeight="1">
      <c r="A24" s="45"/>
      <c r="B24" s="58"/>
      <c r="C24" s="53" t="s">
        <v>15</v>
      </c>
      <c r="D24" s="54">
        <v>3600000</v>
      </c>
    </row>
    <row r="25" spans="1:4" ht="18" customHeight="1">
      <c r="A25" s="45" t="s">
        <v>17</v>
      </c>
      <c r="B25" s="58">
        <v>145609.13999999998</v>
      </c>
      <c r="C25" s="53" t="s">
        <v>20</v>
      </c>
      <c r="D25" s="54">
        <v>1063593.5499999998</v>
      </c>
    </row>
    <row r="26" spans="1:4" ht="18" customHeight="1">
      <c r="A26" s="45" t="s">
        <v>37</v>
      </c>
      <c r="B26" s="58">
        <v>1446139.56</v>
      </c>
      <c r="C26" s="51" t="s">
        <v>97</v>
      </c>
      <c r="D26" s="52">
        <v>110000</v>
      </c>
    </row>
    <row r="27" spans="1:4" ht="18" customHeight="1">
      <c r="A27" s="46" t="s">
        <v>66</v>
      </c>
      <c r="B27" s="59">
        <v>328643.26</v>
      </c>
      <c r="C27" s="51" t="s">
        <v>103</v>
      </c>
      <c r="D27" s="52">
        <v>752588</v>
      </c>
    </row>
    <row r="28" spans="1:4" ht="18" customHeight="1">
      <c r="A28" s="46" t="s">
        <v>70</v>
      </c>
      <c r="B28" s="59">
        <v>1117496.3</v>
      </c>
      <c r="C28" s="51" t="s">
        <v>105</v>
      </c>
      <c r="D28" s="52">
        <v>201005.5499999998</v>
      </c>
    </row>
    <row r="29" spans="1:19" ht="18" customHeight="1">
      <c r="A29" s="17" t="s">
        <v>49</v>
      </c>
      <c r="B29" s="58">
        <v>919289.8</v>
      </c>
      <c r="C29" s="53" t="s">
        <v>18</v>
      </c>
      <c r="D29" s="54">
        <f>248673.97+1470.41+0.01</f>
        <v>250144.39</v>
      </c>
      <c r="R29" s="11"/>
      <c r="S29" s="11"/>
    </row>
    <row r="30" spans="1:22" ht="17.25">
      <c r="A30" s="18" t="s">
        <v>69</v>
      </c>
      <c r="B30" s="59">
        <v>695211.61</v>
      </c>
      <c r="C30" s="53"/>
      <c r="D30" s="54"/>
      <c r="R30" s="11"/>
      <c r="S30" s="11"/>
      <c r="T30" s="11"/>
      <c r="U30" s="11"/>
      <c r="V30" s="11"/>
    </row>
    <row r="31" spans="1:30" ht="18" thickBot="1">
      <c r="A31" s="47" t="s">
        <v>50</v>
      </c>
      <c r="B31" s="90">
        <v>224078.19000000003</v>
      </c>
      <c r="C31" s="55"/>
      <c r="D31" s="19"/>
      <c r="Z31" s="7"/>
      <c r="AA31" s="7"/>
      <c r="AB31" s="7"/>
      <c r="AC31" s="7"/>
      <c r="AD31" s="7"/>
    </row>
    <row r="32" spans="1:25" ht="17.25">
      <c r="A32" s="49"/>
      <c r="B32" s="56"/>
      <c r="C32" s="53" t="s">
        <v>21</v>
      </c>
      <c r="D32" s="54">
        <v>1214724.0100000016</v>
      </c>
      <c r="M32" s="10"/>
      <c r="N32" s="10"/>
      <c r="O32" s="10"/>
      <c r="P32" s="10"/>
      <c r="Q32" s="10"/>
      <c r="R32" s="7"/>
      <c r="S32" s="7"/>
      <c r="U32" s="7"/>
      <c r="W32" s="7"/>
      <c r="X32" s="7"/>
      <c r="Y32" s="7"/>
    </row>
    <row r="33" spans="4:22" ht="18" customHeight="1">
      <c r="D33" s="8"/>
      <c r="M33" s="10"/>
      <c r="N33" s="10"/>
      <c r="O33" s="10"/>
      <c r="P33" s="10"/>
      <c r="T33" s="7"/>
      <c r="V33" s="7"/>
    </row>
    <row r="34" spans="13:16" ht="18" customHeight="1">
      <c r="M34" s="10"/>
      <c r="N34" s="10"/>
      <c r="O34" s="10"/>
      <c r="P34" s="10"/>
    </row>
    <row r="35" ht="18" customHeight="1"/>
    <row r="36" ht="18" customHeight="1"/>
    <row r="37" ht="18" customHeight="1"/>
    <row r="38" ht="44.25" customHeight="1"/>
    <row r="40" ht="17.25">
      <c r="U40" s="11"/>
    </row>
    <row r="43" spans="3:19" ht="17.25">
      <c r="C43" s="12"/>
      <c r="R43" s="11"/>
      <c r="S43" s="11"/>
    </row>
    <row r="44" spans="3:20" ht="17.25">
      <c r="C44" s="12"/>
      <c r="T44" s="11"/>
    </row>
    <row r="46" ht="17.25">
      <c r="C46" s="12"/>
    </row>
    <row r="47" ht="17.25">
      <c r="C47" s="12"/>
    </row>
    <row r="48" ht="17.25">
      <c r="C48" s="12"/>
    </row>
    <row r="49" spans="1:2" ht="17.25">
      <c r="A49" s="13"/>
      <c r="B49" s="8"/>
    </row>
    <row r="50" ht="17.25">
      <c r="B50" s="8"/>
    </row>
    <row r="51" ht="17.25">
      <c r="B51" s="8"/>
    </row>
    <row r="52" spans="2:3" ht="17.25">
      <c r="B52" s="8"/>
      <c r="C52" s="14"/>
    </row>
    <row r="53" spans="2:3" ht="17.25">
      <c r="B53" s="8"/>
      <c r="C53" s="14"/>
    </row>
    <row r="54" spans="2:3" ht="17.25">
      <c r="B54" s="8"/>
      <c r="C54" s="14"/>
    </row>
    <row r="55" ht="17.25">
      <c r="B55" s="8"/>
    </row>
    <row r="56" ht="17.25">
      <c r="B56" s="8"/>
    </row>
    <row r="57" ht="17.25">
      <c r="B57" s="8"/>
    </row>
    <row r="58" ht="17.25">
      <c r="B58" s="8"/>
    </row>
    <row r="59" ht="17.25">
      <c r="B59" s="8"/>
    </row>
    <row r="60" ht="17.25">
      <c r="B60" s="8"/>
    </row>
    <row r="61" ht="17.25">
      <c r="B61" s="8"/>
    </row>
    <row r="62" ht="17.25">
      <c r="B62" s="8"/>
    </row>
    <row r="63" ht="17.25">
      <c r="A63" s="9" t="s">
        <v>35</v>
      </c>
    </row>
    <row r="64" ht="17.25">
      <c r="B64" s="8"/>
    </row>
    <row r="65" ht="17.25">
      <c r="B65" s="8"/>
    </row>
    <row r="66" ht="17.25">
      <c r="B66" s="8"/>
    </row>
    <row r="67" ht="17.25">
      <c r="B67" s="8"/>
    </row>
    <row r="69" ht="17.25">
      <c r="B69" s="8"/>
    </row>
    <row r="71" ht="17.25">
      <c r="B71" s="8"/>
    </row>
    <row r="72" ht="17.25">
      <c r="B72" s="8"/>
    </row>
    <row r="84" ht="17.25">
      <c r="B84" s="8"/>
    </row>
    <row r="85" spans="1:2" ht="17.25">
      <c r="A85" s="8"/>
      <c r="B85" s="8"/>
    </row>
  </sheetData>
  <sheetProtection/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ErtanK</dc:creator>
  <cp:keywords/>
  <dc:description/>
  <cp:lastModifiedBy>TBF</cp:lastModifiedBy>
  <cp:lastPrinted>2015-04-30T16:58:53Z</cp:lastPrinted>
  <dcterms:created xsi:type="dcterms:W3CDTF">2006-01-17T14:05:40Z</dcterms:created>
  <dcterms:modified xsi:type="dcterms:W3CDTF">2015-05-04T08:31:23Z</dcterms:modified>
  <cp:category/>
  <cp:version/>
  <cp:contentType/>
  <cp:contentStatus/>
</cp:coreProperties>
</file>